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2384" windowHeight="9108" activeTab="11"/>
  </bookViews>
  <sheets>
    <sheet name="Z1" sheetId="1" r:id="rId1"/>
    <sheet name="Z2" sheetId="2" r:id="rId2"/>
    <sheet name="Z3" sheetId="3" r:id="rId3"/>
    <sheet name="Z4" sheetId="4" r:id="rId4"/>
    <sheet name="Z5" sheetId="5" r:id="rId5"/>
    <sheet name="Z6" sheetId="6" r:id="rId6"/>
    <sheet name="Z7" sheetId="7" r:id="rId7"/>
    <sheet name="Z8" sheetId="8" r:id="rId8"/>
    <sheet name="Z9" sheetId="9" r:id="rId9"/>
    <sheet name="Z10" sheetId="10" r:id="rId10"/>
    <sheet name="Z11" sheetId="11" r:id="rId11"/>
    <sheet name="Z12" sheetId="12" r:id="rId12"/>
    <sheet name="Z13" sheetId="13" r:id="rId13"/>
  </sheets>
  <definedNames>
    <definedName name="_xlnm.Print_Titles" localSheetId="0">'Z1'!$6:$9</definedName>
    <definedName name="_xlnm.Print_Titles" localSheetId="12">'Z13'!$8:$10</definedName>
    <definedName name="_xlnm.Print_Titles" localSheetId="1">'Z2'!$6:$8</definedName>
    <definedName name="_xlnm.Print_Titles" localSheetId="2">'Z3'!$1:$7</definedName>
  </definedNames>
  <calcPr fullCalcOnLoad="1"/>
</workbook>
</file>

<file path=xl/sharedStrings.xml><?xml version="1.0" encoding="utf-8"?>
<sst xmlns="http://schemas.openxmlformats.org/spreadsheetml/2006/main" count="450" uniqueCount="279">
  <si>
    <t>Dział</t>
  </si>
  <si>
    <t>Rozdział</t>
  </si>
  <si>
    <t>Wyszczególnienie</t>
  </si>
  <si>
    <t>Dochody i wydatki związane z realizacją zadań z zakresu administracji rządowej</t>
  </si>
  <si>
    <t>Gospodarka gruntami i nieruchomościami</t>
  </si>
  <si>
    <t>Ośrodki dokumentacji geodezyjnej i kartograficznej</t>
  </si>
  <si>
    <t>w tym wynagrodzenia i pochodne</t>
  </si>
  <si>
    <t>Prace geodezyjne i kartograficzne (nieinwestycyjne)</t>
  </si>
  <si>
    <t>Opracowania geodezyjne i karograficzne</t>
  </si>
  <si>
    <t>Nadzór budowlany</t>
  </si>
  <si>
    <t>Urzędy wojewódzkie</t>
  </si>
  <si>
    <t>Komisje poborowe</t>
  </si>
  <si>
    <t>Obrona cywilna</t>
  </si>
  <si>
    <t>Dochody i wydatki związane z realizacją zadań z zakresu administracji rządowej i innych zadań zleconych jednostkom samorządu terytorialnego ustawami na 2006 rok</t>
  </si>
  <si>
    <r>
      <t xml:space="preserve">Gospodarka mieszkaniowa
</t>
    </r>
    <r>
      <rPr>
        <sz val="10"/>
        <rFont val="Arial"/>
        <family val="2"/>
      </rPr>
      <t>(dotacje otrzymywane z budżetu Państwa)</t>
    </r>
  </si>
  <si>
    <r>
      <t xml:space="preserve">Działalność usługowa
</t>
    </r>
    <r>
      <rPr>
        <sz val="10"/>
        <rFont val="Arial"/>
        <family val="2"/>
      </rPr>
      <t>(dotacje otrzymywane z budżetu Państwa)</t>
    </r>
  </si>
  <si>
    <t>wydatki bieżące</t>
  </si>
  <si>
    <r>
      <t xml:space="preserve">Administracja publiczna
</t>
    </r>
    <r>
      <rPr>
        <sz val="10"/>
        <rFont val="Arial"/>
        <family val="2"/>
      </rPr>
      <t>(dotacje otrzymywane z budżetu państwa)</t>
    </r>
  </si>
  <si>
    <r>
      <t xml:space="preserve">Bezpieczeństwo publiczne i ochrona przeciwpożarowa
</t>
    </r>
    <r>
      <rPr>
        <sz val="10"/>
        <rFont val="Arial"/>
        <family val="2"/>
      </rPr>
      <t>(dotacje otrzymywane z budżetu Państwa)</t>
    </r>
  </si>
  <si>
    <t>dotacje</t>
  </si>
  <si>
    <r>
      <t xml:space="preserve">Ochrona zdrowia
</t>
    </r>
    <r>
      <rPr>
        <sz val="10"/>
        <rFont val="Arial"/>
        <family val="2"/>
      </rPr>
      <t>(dotacje otrzymywane z budżetu Państwa)</t>
    </r>
  </si>
  <si>
    <t>Składki na ubezpieczenie zdrowotne oraz świadczenia dla osób nie objętych obowiązkiem ubezpieczenia zdrowotnego</t>
  </si>
  <si>
    <t>Wydatki
(zł)</t>
  </si>
  <si>
    <t>Dochody
(zł)</t>
  </si>
  <si>
    <t>Załącznik Nr 3 do Uchwały Nr :</t>
  </si>
  <si>
    <t>Rady Powiatu w Rybniku z dnia :</t>
  </si>
  <si>
    <t>(w zł)</t>
  </si>
  <si>
    <t xml:space="preserve">Dział </t>
  </si>
  <si>
    <t>Opis</t>
  </si>
  <si>
    <t>w tym:</t>
  </si>
  <si>
    <t>Wydatki bieżące</t>
  </si>
  <si>
    <t>Wydatki majątkowe</t>
  </si>
  <si>
    <t>wydatki na obsługę długu</t>
  </si>
  <si>
    <t>020</t>
  </si>
  <si>
    <t>Leśnictwo</t>
  </si>
  <si>
    <t>02002</t>
  </si>
  <si>
    <t>Nadzór nad gospodarką leśną</t>
  </si>
  <si>
    <t>02095</t>
  </si>
  <si>
    <t>Pozostała działalność</t>
  </si>
  <si>
    <t>Transport i łączność</t>
  </si>
  <si>
    <t>Drogi publiczne wojewódzkie</t>
  </si>
  <si>
    <t>Drogi publiczne powiatowe</t>
  </si>
  <si>
    <t>Gospodarka mieszkaniowa</t>
  </si>
  <si>
    <t>Działalność usługowa</t>
  </si>
  <si>
    <t>Opracowania geodezyjne i kartograficzne</t>
  </si>
  <si>
    <t>Zestawienie dochodów budżetu Powiatu wg źródeł i działów klasyfikacji budżetowej na 2006 rok</t>
  </si>
  <si>
    <t>Pozycja</t>
  </si>
  <si>
    <t>Dochody ogółem</t>
  </si>
  <si>
    <t>dochody własne</t>
  </si>
  <si>
    <t>Środki z Agencji Restrukturyzacji i Modernizacji Rolnictwa</t>
  </si>
  <si>
    <t>Odsetki od środków zgromadzonych na rachunku bankowym ZDP</t>
  </si>
  <si>
    <t>Opłaty z zajęcie pasa drogowego</t>
  </si>
  <si>
    <t>Dochody związane z realizacją porozumienia z Marszałkiem Województwa Śląskiego</t>
  </si>
  <si>
    <t>25 % środków od opłat za wieczyste użytkowanie gruntów Skarbu Państwa</t>
  </si>
  <si>
    <t>Dotacja celowa z budżetu państwa na zadania zakresu gospodarki nieruchomościami Skarbu Państwa</t>
  </si>
  <si>
    <t>Odsetki od środków gromadzonych na rachunkach PINB</t>
  </si>
  <si>
    <t>Dotacja celowa na wydatki bieżące PINB</t>
  </si>
  <si>
    <t>Dotacje celowe z budżetu państwa na zadania z zakresu prac geodezyjno-kartograficznych</t>
  </si>
  <si>
    <t>Administracja publiczna</t>
  </si>
  <si>
    <t>Opłata komunikacyjna</t>
  </si>
  <si>
    <t>Czynsz za wynajem pomieszczeń w budynku Starostwa</t>
  </si>
  <si>
    <t>Odsetki od środków zgromadzonych na rachunku Starostwa</t>
  </si>
  <si>
    <t>Wpływy z różnych dochodów</t>
  </si>
  <si>
    <t>dotacja celowa z budżetu państwa na sfinansowanie organizacji komisji pobowrowej, akcji kurierskiej i innych zadań z zakresu administracji rządowej</t>
  </si>
  <si>
    <t>Bezpieczeństwo Publiczne i ochrona przeciwpożarowa</t>
  </si>
  <si>
    <t>Dotacje z budżetu państwa na zadania z zakresu obrony cywilnej</t>
  </si>
  <si>
    <t>Dochody od osób prawnych, osób fizycznych i od innych jednostek nieposiadających osobowości prawnej oraz wydatki związane z ich poborem</t>
  </si>
  <si>
    <t>10,25% udział w PIT</t>
  </si>
  <si>
    <t>1,40% udział w CIT</t>
  </si>
  <si>
    <t>Różne rozliczenia</t>
  </si>
  <si>
    <t>Część oświatowa subwencji ogólnej</t>
  </si>
  <si>
    <t>Część wyrównawcza subwencji ogólnej</t>
  </si>
  <si>
    <t>Część równoważąca subwencji ogólnej</t>
  </si>
  <si>
    <t>Oświata i wychowanie</t>
  </si>
  <si>
    <t>Dochody z najmu pomieszczeń ZS w Czerwionce-Leszczynach</t>
  </si>
  <si>
    <t>Ochrona zdrowia</t>
  </si>
  <si>
    <t>Dotacja celowa z budżetu państwa na sfinansowanie składek na ubezpieczenie zdrowotne</t>
  </si>
  <si>
    <t xml:space="preserve">Pomoc społeczna </t>
  </si>
  <si>
    <t>Opłaty za pobyt w DPS Lyski</t>
  </si>
  <si>
    <t>Odpłatność rodziców biologicznych za pobyt dziecka w rodzinie zastępczej lub placówce opiekuńczo-wychowawczej</t>
  </si>
  <si>
    <t>Dotacja celowa z innej jednostki samorządu trytorialnego z tytułu odpłatności za pobyt dziecka w rodzinie zastępczej</t>
  </si>
  <si>
    <t>Dotacja celowa z innej jednostki samorządu terytorialnego z tytułu odpłatności  za pobyt dziecka  w placówce opiekuńczo-wychowawczej</t>
  </si>
  <si>
    <t>Odsetki od środków gromadzonych na rachunkach bankowych</t>
  </si>
  <si>
    <t>Dotacja celowa z budżetu państwa na finansowanie działalnosci DPS Lyski</t>
  </si>
  <si>
    <t>Pozostałe zadania w zakresie polityki społecznej</t>
  </si>
  <si>
    <t>25% tytułem obsługi PFRON</t>
  </si>
  <si>
    <t>Edukacyjna opieka wychowawcza</t>
  </si>
  <si>
    <t>OGÓŁEM</t>
  </si>
  <si>
    <t>Załącznik Nr 1 do Uchwały Nr :</t>
  </si>
  <si>
    <t>dotacje celowe</t>
  </si>
  <si>
    <t>zadania własne</t>
  </si>
  <si>
    <t>zadania zlecone</t>
  </si>
  <si>
    <t>inne źródła</t>
  </si>
  <si>
    <t>w tym</t>
  </si>
  <si>
    <t>RAZEM Dział 600</t>
  </si>
  <si>
    <t>RAZEM Dział 700</t>
  </si>
  <si>
    <t>RAZEM Dział 710</t>
  </si>
  <si>
    <t>RAZEM Dział 750</t>
  </si>
  <si>
    <t>RAZEM Dział 756</t>
  </si>
  <si>
    <t>RAZEM Dział 758</t>
  </si>
  <si>
    <t>RAZEM Dział 801</t>
  </si>
  <si>
    <t>Odsetki od środków gromadzonych na rachunkach bankowych jednostek oświatowych</t>
  </si>
  <si>
    <t>RAZEM Dział 852</t>
  </si>
  <si>
    <t>Rady powiatów</t>
  </si>
  <si>
    <t>Starostwa powiatowe</t>
  </si>
  <si>
    <t>Osługa długu publicznego</t>
  </si>
  <si>
    <t>Rezerwy ogólne i celowe</t>
  </si>
  <si>
    <t>Szkoły podstawowe specjalne</t>
  </si>
  <si>
    <t>Gimnazja specjalne</t>
  </si>
  <si>
    <t>Licea ogólnokształconce</t>
  </si>
  <si>
    <t>Licea profilowane</t>
  </si>
  <si>
    <t>Szkoły zawodowe</t>
  </si>
  <si>
    <t>Dokształcanie i doskonalenie nauczycieli</t>
  </si>
  <si>
    <t>Pomoc społeczna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</si>
  <si>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</si>
  <si>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</si>
  <si>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</si>
  <si>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</si>
  <si>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</si>
  <si>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Świetlice szkolne</t>
  </si>
  <si>
    <t>Placówki wychowania pozaszkolnego</t>
  </si>
  <si>
    <t>Kultura i ochrona dziedzictwa narodowego</t>
  </si>
  <si>
    <t>Biblioteki</t>
  </si>
  <si>
    <t>Załącznik Nr 2 do Uchwały Nr :</t>
  </si>
  <si>
    <t>Wydatki
ogółem</t>
  </si>
  <si>
    <t>RAZEM Dział 020</t>
  </si>
  <si>
    <t>RAZEM Dział 754</t>
  </si>
  <si>
    <t>RAZEM Dział 851</t>
  </si>
  <si>
    <t>RAZEM Dział 853</t>
  </si>
  <si>
    <t>RAZEM Dział 854</t>
  </si>
  <si>
    <t>Obsługa papierów wartościowych, kredytów i pożyczek jednostek samorządu terytorialnego</t>
  </si>
  <si>
    <t>Bezpieczeństwo publiczne i ochrona przeciwpożarowa</t>
  </si>
  <si>
    <t>Zespoły do spraw orzekania o stopniu niepełnosprawności</t>
  </si>
  <si>
    <t>wynagrodzenia
i pochodne</t>
  </si>
  <si>
    <t>Poradnie psychologiczno - pedagogiczne w tym inne poradnie specjalistyczne</t>
  </si>
  <si>
    <t>Paragraf</t>
  </si>
  <si>
    <t>Treść</t>
  </si>
  <si>
    <t>Ogółem</t>
  </si>
  <si>
    <t>Jednostka</t>
  </si>
  <si>
    <t>Dochody</t>
  </si>
  <si>
    <t>Wydatki</t>
  </si>
  <si>
    <t>Dochody i wydatki związane z zadaniami realizowanymi w drodze</t>
  </si>
  <si>
    <t>porozumień między jednostkami samorządu terytorialnego w 2006 roku.</t>
  </si>
  <si>
    <t>Dotacje otrzymywane z budżetu państwa na realizację zadań własnych powiatu na 2006 rok</t>
  </si>
  <si>
    <t>Załącznik Nr 5 do Uchwały Nr :</t>
  </si>
  <si>
    <t>Załącznik Nr 6 do Uchwały Nr :</t>
  </si>
  <si>
    <t>Załącznik Nr 7 do Uchwały Nr :</t>
  </si>
  <si>
    <t>Załącznik Nr 8 do Uchwały Nr :</t>
  </si>
  <si>
    <t>Załącznik Nr 9 do Uchwały Nr :</t>
  </si>
  <si>
    <t>Załącznik Nr 4 do Uchwały Nr :</t>
  </si>
  <si>
    <t>Rozchody budżetu Powiatu na 2006 rok</t>
  </si>
  <si>
    <t>w tym :</t>
  </si>
  <si>
    <t>Zestawienie przychodów i wydatków Powiatowego Funduszu Ochrony Środowiska i Gospodarki Wodnej na 2006 rok</t>
  </si>
  <si>
    <t>Gospodarka komunalna i ochrona środowiska</t>
  </si>
  <si>
    <t>Fundusz Ochrony Środowiska i Gospodarki Wodnej</t>
  </si>
  <si>
    <t>Przychody</t>
  </si>
  <si>
    <t>Suma bilansowa</t>
  </si>
  <si>
    <t>Załącznik Nr 10 do Uchwały Nr :</t>
  </si>
  <si>
    <t>Plan dochodów  i wydatków rachunku dochodów własnych na 2006 rok</t>
  </si>
  <si>
    <t>§ 952</t>
  </si>
  <si>
    <t>Przychody z zaciągniętych pożyczek i kredytów  na rynku krajowym</t>
  </si>
  <si>
    <t>§ 992</t>
  </si>
  <si>
    <t xml:space="preserve">Kredyt bankowy na budowę sali gimnastycznej przy Zespole Szkół w Czerwionce-Leszczynach </t>
  </si>
  <si>
    <t>Przychody budżetu Powiatu na 2006 rok</t>
  </si>
  <si>
    <t>Spłaty otrzymanych krajowych pożyczek i kredytów</t>
  </si>
  <si>
    <t>kredyt bankowy  w BPS S.A.</t>
  </si>
  <si>
    <t>pożyczka z WFOŚiGW</t>
  </si>
  <si>
    <t>Dział 852</t>
  </si>
  <si>
    <t>Rozdział 85202</t>
  </si>
  <si>
    <t>(Częściowe finansowanie funkcjonowania Domu Pomocy Społecznej w Lyskach)</t>
  </si>
  <si>
    <t>dotacje celowe otrzymywane na zadania bieżące realizowane na podstawie porozumień między jednostkami samorządu terytorialnego</t>
  </si>
  <si>
    <t>Dział 600 - Transport i łączność</t>
  </si>
  <si>
    <t>(w tym wynagrodzenia i pochodne)</t>
  </si>
  <si>
    <t>Rozdział 60013 - Drogi publiczne wojewódzkie</t>
  </si>
  <si>
    <t>Dział 852 - Pomoc społeczna</t>
  </si>
  <si>
    <t>Rozdział 85201 - Placówki Opiekuńczo - Wychowawcze</t>
  </si>
  <si>
    <t>Rozdział 85201 - Rodziny Zastępcze</t>
  </si>
  <si>
    <t>DOCHODY</t>
  </si>
  <si>
    <t>WYDATKI</t>
  </si>
  <si>
    <t>Stan rachunku
na początek roku</t>
  </si>
  <si>
    <t>Stan rachunku
na koniec roku</t>
  </si>
  <si>
    <r>
      <t xml:space="preserve">Zespół Szkół Specjalnych Czerwionka-Leszczyny
</t>
    </r>
    <r>
      <rPr>
        <sz val="10"/>
        <rFont val="Arial"/>
        <family val="2"/>
      </rPr>
      <t>(opłata za wyżywienie w stołówce szkolnej)</t>
    </r>
  </si>
  <si>
    <t>Plan dochodów podlegających przekazaniu do budżetu państwa,
w związku z realizacją zadań z zakresu administracji rządowej na 2006 rok</t>
  </si>
  <si>
    <t>(w układzie dział, rozdział paragraf)</t>
  </si>
  <si>
    <t>Kwota</t>
  </si>
  <si>
    <t>Dochody budżetu państwa związane z realizacją zadań zleconych JST (opłaty za wieczyste użytkowanie gruntów skarbu państwa)</t>
  </si>
  <si>
    <t>stan środków na początek roku</t>
  </si>
  <si>
    <t>wpływy z tytułu opłat za gospodarcze korzystanie ze środowiska, kary</t>
  </si>
  <si>
    <t>edukacja ekologiczna</t>
  </si>
  <si>
    <t>realizowanie zadań modernizacyjnych i inwestycyjnych służących ochronie środowiska i gospodarce wodnej</t>
  </si>
  <si>
    <t>urządzanie i utrzymanie terenów zieleni</t>
  </si>
  <si>
    <t>gospodarka odpadami</t>
  </si>
  <si>
    <t>wspieranie działań przeciwdziałających zanieczyszczeniom</t>
  </si>
  <si>
    <t>wspieranie wykorzystania lokalnych źródeł energii odnawialnej oraz pomoc w prowadzeniu bardziej przyjaznych dla środowiska nośników energii</t>
  </si>
  <si>
    <t>inne zadania przewidziane ustawą „Prawo Ochrony Środowiska”</t>
  </si>
  <si>
    <t>Zestawienie wydatków budżetu Powiatu  działów i rozdziałów  klasyfikacji budżetowej na 2006 rok</t>
  </si>
  <si>
    <t xml:space="preserve">   stan środków na koniec roku </t>
  </si>
  <si>
    <t>Nadwyżki z lat ubiegłych</t>
  </si>
  <si>
    <t>§ 957</t>
  </si>
  <si>
    <t>Ogółem przychody</t>
  </si>
  <si>
    <t>Kredyt bankowy na modernizację dróg powiatowych</t>
  </si>
  <si>
    <t>Wykaz dotacji udzielanych z budżetu Powiatu na 2006 rok</t>
  </si>
  <si>
    <t>Jednostka samorządu terytorialnego</t>
  </si>
  <si>
    <t>Klasyfikacja budżetowa</t>
  </si>
  <si>
    <t>Miasto Jastrzębie Zdrój</t>
  </si>
  <si>
    <t>Gmina Gaszowice</t>
  </si>
  <si>
    <t>Gmina Lyski</t>
  </si>
  <si>
    <t>Gmina Świerklany</t>
  </si>
  <si>
    <t>Gmina Jejkowice</t>
  </si>
  <si>
    <t>Miasto Rybnik</t>
  </si>
  <si>
    <t>Miasto Zabrze</t>
  </si>
  <si>
    <t>Miasto Katowice</t>
  </si>
  <si>
    <t>Miasto Warszawa</t>
  </si>
  <si>
    <t>Powiat wodzisławski</t>
  </si>
  <si>
    <t>Dział 852- Pomoc społeczna</t>
  </si>
  <si>
    <t>Powiat gliwicki</t>
  </si>
  <si>
    <t xml:space="preserve">Wieloletni Program Inwestycyjny na lata 2006 - 2008 </t>
  </si>
  <si>
    <t>Nazwa programu</t>
  </si>
  <si>
    <t>Cel programu</t>
  </si>
  <si>
    <t>Nazwa zadania</t>
  </si>
  <si>
    <t>Jednostka realizująca program</t>
  </si>
  <si>
    <t>Okres realizacji inwestycji</t>
  </si>
  <si>
    <t>Łączne nakłady finansowe</t>
  </si>
  <si>
    <t>2006 r</t>
  </si>
  <si>
    <t>2007 r</t>
  </si>
  <si>
    <t>2008 r</t>
  </si>
  <si>
    <t>Budowa Sali gimnastycznej</t>
  </si>
  <si>
    <t>Poprawa infrastruktury sportowej przy placówce oświatowej</t>
  </si>
  <si>
    <t xml:space="preserve">Budowa Sali gimnastycznej przy Zespole Szkół w Czerwionce -Leszczynach </t>
  </si>
  <si>
    <t>Zespół Szkół w Czewionce-Leszczynach</t>
  </si>
  <si>
    <t>Termomodernizacja budynków użyteczności publicznej</t>
  </si>
  <si>
    <t xml:space="preserve">Racjonalizacja kosztów ogrzewania oraz ograniczenie niskiej emisji </t>
  </si>
  <si>
    <t>Termomodernizacja budynku Starostwa Powiatowego w Rybniku</t>
  </si>
  <si>
    <t>Starostwo Powiatowe w Rybniku</t>
  </si>
  <si>
    <t>Poprawa infrastruktury transportowej w Powiecie</t>
  </si>
  <si>
    <t>Modernizacja drogi dojazdowej do strefy przemysłowo-usługowej w Gaszowicach</t>
  </si>
  <si>
    <t>Zarząd Dróg Powiatowych w Rybniku</t>
  </si>
  <si>
    <t>Modernizacja ulicy Zabrzańskiej w Gminie i Mieście Czerwionka-Leszczyny Nr 5025</t>
  </si>
  <si>
    <t>2 lata
2005-2006</t>
  </si>
  <si>
    <t>3 lata
2004-2006</t>
  </si>
  <si>
    <t>Załącznik Nr 12 do Uchwały Nr :</t>
  </si>
  <si>
    <t>Załącznik Nr 13 do Uchwały Nr :</t>
  </si>
  <si>
    <t>Starostwa Powiatowe</t>
  </si>
  <si>
    <t>Nazwa</t>
  </si>
  <si>
    <t>Razem Dział</t>
  </si>
  <si>
    <t>Bezpieczeństwo Publiczne i Ochrona przeciwpożarowa</t>
  </si>
  <si>
    <t>Gmina i Miasto
Czerwionka-Leszczyny</t>
  </si>
  <si>
    <t>Placówki opiekuńczo wychowawcze</t>
  </si>
  <si>
    <t xml:space="preserve">Kwota
dotacji </t>
  </si>
  <si>
    <t>Zespoły ds. orzekania o stopniu niepełnosprawności</t>
  </si>
  <si>
    <t>Poradnie psychologiczno-pedagogiczne w tym poradnie specjalistyczne</t>
  </si>
  <si>
    <t>w tym środki własne</t>
  </si>
  <si>
    <t>Załącznik Nr 11 do Uchwały Nr :</t>
  </si>
  <si>
    <t>Fundusz Gospodarki Zasobem Geodezyjnym i Kartograficznym</t>
  </si>
  <si>
    <t>Stan funduszu na początek roku w tym:</t>
  </si>
  <si>
    <t>Przychody własne w tym:</t>
  </si>
  <si>
    <t>Wydatki bieżące własne w tym:</t>
  </si>
  <si>
    <t>Przelewy redystrybucyjne w tym:</t>
  </si>
  <si>
    <t>Stan funduszu na koniec roku w tym:</t>
  </si>
  <si>
    <t>środki pieniężne</t>
  </si>
  <si>
    <t>należności</t>
  </si>
  <si>
    <t>zobowiązania</t>
  </si>
  <si>
    <t>Zestawienie przychodów i wydatków Powiatowego Funduszu Gospodarki
Zasobem Geodezyjnym i Kartograficznym na 2006 rok</t>
  </si>
  <si>
    <t>Promocja j.s.t.</t>
  </si>
  <si>
    <t>e</t>
  </si>
  <si>
    <t>§ 4210 zakup materiałów i wyposażenia</t>
  </si>
  <si>
    <t>§ 4270 zakup usług remontowych</t>
  </si>
  <si>
    <t>§ 4300 zakup usług pozostałych</t>
  </si>
  <si>
    <t>§ 0830 wpływy z usług</t>
  </si>
  <si>
    <t>§ 0920 pozostałe odsetki</t>
  </si>
  <si>
    <t>§ 6120 wydatki na zakupy inwestycyjne funduszy celowych</t>
  </si>
  <si>
    <t>§ 6110 wydatki inwestycyjne funduszy celowych</t>
  </si>
  <si>
    <t>§ 2960 przelewy redystrybucyjne ( CFGZGiK)</t>
  </si>
  <si>
    <t>§ 2960 przelewy redystrybucyjne ( WFGZGiK)</t>
  </si>
  <si>
    <t>Kultura fizyczna i sport</t>
  </si>
  <si>
    <t>XXXVI/198/05</t>
  </si>
  <si>
    <t>1 grudnia 2005 roku</t>
  </si>
  <si>
    <t>Modernizacja drogi dojazdowej do autostrady A1 węzeł Dębieńsko</t>
  </si>
  <si>
    <t>Modernizacja ulicy Wolności w Gminie Gaszowice                Nr S-5343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</si>
</sst>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0\-000"/>
    <numFmt numFmtId="171" formatCode="_-* #,##0.0\ _z_ł_-;\-* #,##0.0\ _z_ł_-;_-* &quot;-&quot;??\ _z_ł_-;_-@_-"/>
    <numFmt numFmtId="172" formatCode="_-* #,##0\ _z_ł_-;\-* #,##0\ _z_ł_-;_-* &quot;-&quot;??\ _z_ł_-;_-@_-"/>
  </numFmts>
  <fonts count="1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3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7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7" fontId="0" fillId="4" borderId="7" xfId="0" applyNumberFormat="1" applyFont="1" applyFill="1" applyBorder="1" applyAlignment="1">
      <alignment horizontal="right" vertical="center" wrapText="1"/>
    </xf>
    <xf numFmtId="44" fontId="2" fillId="4" borderId="1" xfId="24" applyFont="1" applyFill="1" applyBorder="1" applyAlignment="1">
      <alignment vertical="center"/>
    </xf>
    <xf numFmtId="44" fontId="2" fillId="4" borderId="8" xfId="24" applyFont="1" applyFill="1" applyBorder="1" applyAlignment="1">
      <alignment vertical="center"/>
    </xf>
    <xf numFmtId="0" fontId="0" fillId="0" borderId="0" xfId="18" applyFont="1" applyAlignment="1">
      <alignment vertical="center"/>
      <protection/>
    </xf>
    <xf numFmtId="44" fontId="2" fillId="2" borderId="1" xfId="18" applyNumberFormat="1" applyFont="1" applyFill="1" applyBorder="1" applyAlignment="1">
      <alignment vertical="center"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horizontal="center"/>
      <protection/>
    </xf>
    <xf numFmtId="0" fontId="0" fillId="0" borderId="9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44" fontId="2" fillId="4" borderId="10" xfId="18" applyNumberFormat="1" applyFont="1" applyFill="1" applyBorder="1" applyAlignment="1">
      <alignment vertical="center"/>
      <protection/>
    </xf>
    <xf numFmtId="44" fontId="0" fillId="0" borderId="9" xfId="24" applyFont="1" applyBorder="1" applyAlignment="1">
      <alignment horizontal="right" vertical="center" wrapText="1"/>
    </xf>
    <xf numFmtId="44" fontId="0" fillId="0" borderId="1" xfId="24" applyFont="1" applyBorder="1" applyAlignment="1">
      <alignment horizontal="right" vertical="center" wrapText="1"/>
    </xf>
    <xf numFmtId="44" fontId="0" fillId="0" borderId="1" xfId="24" applyFont="1" applyBorder="1" applyAlignment="1">
      <alignment horizontal="center" vertical="center"/>
    </xf>
    <xf numFmtId="0" fontId="0" fillId="0" borderId="0" xfId="18" applyFont="1" applyFill="1">
      <alignment/>
      <protection/>
    </xf>
    <xf numFmtId="0" fontId="0" fillId="0" borderId="0" xfId="18" applyFont="1" applyFill="1" applyBorder="1">
      <alignment/>
      <protection/>
    </xf>
    <xf numFmtId="44" fontId="2" fillId="4" borderId="10" xfId="24" applyFont="1" applyFill="1" applyBorder="1" applyAlignment="1">
      <alignment vertical="center"/>
    </xf>
    <xf numFmtId="167" fontId="0" fillId="0" borderId="11" xfId="18" applyNumberFormat="1" applyFont="1" applyBorder="1" applyAlignment="1">
      <alignment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0" fillId="5" borderId="0" xfId="0" applyFont="1" applyFill="1" applyAlignment="1">
      <alignment horizontal="right" vertical="center"/>
    </xf>
    <xf numFmtId="0" fontId="0" fillId="5" borderId="0" xfId="21" applyFont="1" applyFill="1" applyAlignment="1">
      <alignment horizontal="center" vertical="center"/>
      <protection/>
    </xf>
    <xf numFmtId="0" fontId="0" fillId="5" borderId="0" xfId="21" applyFont="1" applyFill="1" applyAlignment="1">
      <alignment vertical="center"/>
      <protection/>
    </xf>
    <xf numFmtId="0" fontId="0" fillId="5" borderId="0" xfId="21" applyFont="1" applyFill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5" borderId="0" xfId="21" applyFont="1" applyFill="1" applyAlignment="1">
      <alignment horizontal="right" vertical="center"/>
      <protection/>
    </xf>
    <xf numFmtId="0" fontId="0" fillId="2" borderId="12" xfId="21" applyFont="1" applyFill="1" applyBorder="1" applyAlignment="1">
      <alignment horizontal="center" vertical="center" wrapText="1"/>
      <protection/>
    </xf>
    <xf numFmtId="0" fontId="0" fillId="5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13" xfId="21" applyFont="1" applyFill="1" applyBorder="1" applyAlignment="1">
      <alignment horizontal="left" vertical="center"/>
      <protection/>
    </xf>
    <xf numFmtId="0" fontId="12" fillId="0" borderId="14" xfId="21" applyFont="1" applyFill="1" applyBorder="1" applyAlignment="1">
      <alignment vertical="center" wrapText="1"/>
      <protection/>
    </xf>
    <xf numFmtId="4" fontId="12" fillId="0" borderId="1" xfId="21" applyNumberFormat="1" applyFont="1" applyFill="1" applyBorder="1" applyAlignment="1">
      <alignment vertical="center"/>
      <protection/>
    </xf>
    <xf numFmtId="4" fontId="12" fillId="0" borderId="15" xfId="21" applyNumberFormat="1" applyFont="1" applyFill="1" applyBorder="1" applyAlignment="1">
      <alignment vertical="center"/>
      <protection/>
    </xf>
    <xf numFmtId="4" fontId="12" fillId="0" borderId="16" xfId="21" applyNumberFormat="1" applyFont="1" applyFill="1" applyBorder="1" applyAlignment="1">
      <alignment vertical="center"/>
      <protection/>
    </xf>
    <xf numFmtId="4" fontId="12" fillId="0" borderId="14" xfId="21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4" fontId="11" fillId="3" borderId="9" xfId="21" applyNumberFormat="1" applyFont="1" applyFill="1" applyBorder="1" applyAlignment="1">
      <alignment vertical="center"/>
      <protection/>
    </xf>
    <xf numFmtId="4" fontId="11" fillId="3" borderId="17" xfId="21" applyNumberFormat="1" applyFont="1" applyFill="1" applyBorder="1" applyAlignment="1">
      <alignment vertical="center"/>
      <protection/>
    </xf>
    <xf numFmtId="4" fontId="11" fillId="3" borderId="18" xfId="21" applyNumberFormat="1" applyFont="1" applyFill="1" applyBorder="1" applyAlignment="1">
      <alignment vertical="center"/>
      <protection/>
    </xf>
    <xf numFmtId="4" fontId="11" fillId="3" borderId="19" xfId="21" applyNumberFormat="1" applyFont="1" applyFill="1" applyBorder="1" applyAlignment="1">
      <alignment vertical="center"/>
      <protection/>
    </xf>
    <xf numFmtId="0" fontId="12" fillId="0" borderId="4" xfId="21" applyFont="1" applyFill="1" applyBorder="1" applyAlignment="1">
      <alignment horizontal="center" vertical="center"/>
      <protection/>
    </xf>
    <xf numFmtId="0" fontId="12" fillId="0" borderId="20" xfId="21" applyFont="1" applyFill="1" applyBorder="1" applyAlignment="1">
      <alignment vertical="center" wrapText="1"/>
      <protection/>
    </xf>
    <xf numFmtId="4" fontId="12" fillId="0" borderId="4" xfId="21" applyNumberFormat="1" applyFont="1" applyFill="1" applyBorder="1" applyAlignment="1">
      <alignment vertical="center"/>
      <protection/>
    </xf>
    <xf numFmtId="4" fontId="12" fillId="0" borderId="21" xfId="21" applyNumberFormat="1" applyFont="1" applyFill="1" applyBorder="1" applyAlignment="1">
      <alignment vertical="center"/>
      <protection/>
    </xf>
    <xf numFmtId="4" fontId="12" fillId="0" borderId="22" xfId="21" applyNumberFormat="1" applyFont="1" applyFill="1" applyBorder="1" applyAlignment="1">
      <alignment vertical="center"/>
      <protection/>
    </xf>
    <xf numFmtId="4" fontId="12" fillId="0" borderId="20" xfId="21" applyNumberFormat="1" applyFont="1" applyFill="1" applyBorder="1" applyAlignment="1">
      <alignment vertical="center"/>
      <protection/>
    </xf>
    <xf numFmtId="0" fontId="12" fillId="0" borderId="5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vertical="center" wrapText="1"/>
      <protection/>
    </xf>
    <xf numFmtId="4" fontId="12" fillId="0" borderId="5" xfId="21" applyNumberFormat="1" applyFont="1" applyFill="1" applyBorder="1" applyAlignment="1">
      <alignment vertical="center"/>
      <protection/>
    </xf>
    <xf numFmtId="4" fontId="12" fillId="0" borderId="23" xfId="21" applyNumberFormat="1" applyFont="1" applyFill="1" applyBorder="1" applyAlignment="1">
      <alignment vertical="center"/>
      <protection/>
    </xf>
    <xf numFmtId="4" fontId="12" fillId="0" borderId="24" xfId="21" applyNumberFormat="1" applyFont="1" applyFill="1" applyBorder="1" applyAlignment="1">
      <alignment vertical="center"/>
      <protection/>
    </xf>
    <xf numFmtId="4" fontId="12" fillId="0" borderId="2" xfId="21" applyNumberFormat="1" applyFont="1" applyFill="1" applyBorder="1" applyAlignment="1">
      <alignment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3" xfId="21" applyFont="1" applyFill="1" applyBorder="1" applyAlignment="1">
      <alignment vertical="center" wrapText="1"/>
      <protection/>
    </xf>
    <xf numFmtId="4" fontId="12" fillId="0" borderId="6" xfId="21" applyNumberFormat="1" applyFont="1" applyFill="1" applyBorder="1" applyAlignment="1">
      <alignment vertical="center"/>
      <protection/>
    </xf>
    <xf numFmtId="4" fontId="12" fillId="0" borderId="25" xfId="21" applyNumberFormat="1" applyFont="1" applyFill="1" applyBorder="1" applyAlignment="1">
      <alignment vertical="center"/>
      <protection/>
    </xf>
    <xf numFmtId="4" fontId="12" fillId="0" borderId="12" xfId="21" applyNumberFormat="1" applyFont="1" applyFill="1" applyBorder="1" applyAlignment="1">
      <alignment vertical="center"/>
      <protection/>
    </xf>
    <xf numFmtId="4" fontId="12" fillId="0" borderId="3" xfId="21" applyNumberFormat="1" applyFont="1" applyFill="1" applyBorder="1" applyAlignment="1">
      <alignment vertical="center"/>
      <protection/>
    </xf>
    <xf numFmtId="4" fontId="11" fillId="4" borderId="7" xfId="21" applyNumberFormat="1" applyFont="1" applyFill="1" applyBorder="1" applyAlignment="1">
      <alignment vertical="center"/>
      <protection/>
    </xf>
    <xf numFmtId="4" fontId="11" fillId="4" borderId="26" xfId="21" applyNumberFormat="1" applyFont="1" applyFill="1" applyBorder="1" applyAlignment="1">
      <alignment vertical="center"/>
      <protection/>
    </xf>
    <xf numFmtId="4" fontId="11" fillId="4" borderId="27" xfId="21" applyNumberFormat="1" applyFont="1" applyFill="1" applyBorder="1" applyAlignment="1">
      <alignment vertical="center"/>
      <protection/>
    </xf>
    <xf numFmtId="4" fontId="11" fillId="4" borderId="28" xfId="21" applyNumberFormat="1" applyFont="1" applyFill="1" applyBorder="1" applyAlignment="1">
      <alignment vertical="center"/>
      <protection/>
    </xf>
    <xf numFmtId="4" fontId="11" fillId="3" borderId="7" xfId="21" applyNumberFormat="1" applyFont="1" applyFill="1" applyBorder="1" applyAlignment="1">
      <alignment vertical="center"/>
      <protection/>
    </xf>
    <xf numFmtId="4" fontId="11" fillId="3" borderId="26" xfId="21" applyNumberFormat="1" applyFont="1" applyFill="1" applyBorder="1" applyAlignment="1">
      <alignment vertical="center"/>
      <protection/>
    </xf>
    <xf numFmtId="4" fontId="11" fillId="3" borderId="27" xfId="21" applyNumberFormat="1" applyFont="1" applyFill="1" applyBorder="1" applyAlignment="1">
      <alignment vertical="center"/>
      <protection/>
    </xf>
    <xf numFmtId="4" fontId="11" fillId="3" borderId="28" xfId="21" applyNumberFormat="1" applyFont="1" applyFill="1" applyBorder="1" applyAlignment="1">
      <alignment vertical="center"/>
      <protection/>
    </xf>
    <xf numFmtId="4" fontId="11" fillId="3" borderId="8" xfId="21" applyNumberFormat="1" applyFont="1" applyFill="1" applyBorder="1" applyAlignment="1">
      <alignment vertical="center"/>
      <protection/>
    </xf>
    <xf numFmtId="4" fontId="11" fillId="3" borderId="29" xfId="21" applyNumberFormat="1" applyFont="1" applyFill="1" applyBorder="1" applyAlignment="1">
      <alignment vertical="center"/>
      <protection/>
    </xf>
    <xf numFmtId="4" fontId="11" fillId="3" borderId="30" xfId="21" applyNumberFormat="1" applyFont="1" applyFill="1" applyBorder="1" applyAlignment="1">
      <alignment vertical="center"/>
      <protection/>
    </xf>
    <xf numFmtId="4" fontId="11" fillId="3" borderId="31" xfId="21" applyNumberFormat="1" applyFont="1" applyFill="1" applyBorder="1" applyAlignment="1">
      <alignment vertical="center"/>
      <protection/>
    </xf>
    <xf numFmtId="0" fontId="12" fillId="0" borderId="13" xfId="21" applyFont="1" applyFill="1" applyBorder="1" applyAlignment="1">
      <alignment horizontal="left" vertical="center" wrapText="1"/>
      <protection/>
    </xf>
    <xf numFmtId="4" fontId="11" fillId="4" borderId="9" xfId="21" applyNumberFormat="1" applyFont="1" applyFill="1" applyBorder="1" applyAlignment="1">
      <alignment vertical="center"/>
      <protection/>
    </xf>
    <xf numFmtId="4" fontId="11" fillId="4" borderId="17" xfId="21" applyNumberFormat="1" applyFont="1" applyFill="1" applyBorder="1" applyAlignment="1">
      <alignment vertical="center"/>
      <protection/>
    </xf>
    <xf numFmtId="4" fontId="11" fillId="4" borderId="18" xfId="21" applyNumberFormat="1" applyFont="1" applyFill="1" applyBorder="1" applyAlignment="1">
      <alignment vertical="center"/>
      <protection/>
    </xf>
    <xf numFmtId="4" fontId="11" fillId="4" borderId="19" xfId="21" applyNumberFormat="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vertical="center"/>
      <protection/>
    </xf>
    <xf numFmtId="4" fontId="11" fillId="4" borderId="1" xfId="21" applyNumberFormat="1" applyFont="1" applyFill="1" applyBorder="1" applyAlignment="1">
      <alignment vertical="center"/>
      <protection/>
    </xf>
    <xf numFmtId="4" fontId="11" fillId="4" borderId="15" xfId="21" applyNumberFormat="1" applyFont="1" applyFill="1" applyBorder="1" applyAlignment="1">
      <alignment vertical="center"/>
      <protection/>
    </xf>
    <xf numFmtId="4" fontId="11" fillId="4" borderId="16" xfId="21" applyNumberFormat="1" applyFont="1" applyFill="1" applyBorder="1" applyAlignment="1">
      <alignment vertical="center"/>
      <protection/>
    </xf>
    <xf numFmtId="4" fontId="11" fillId="4" borderId="14" xfId="21" applyNumberFormat="1" applyFont="1" applyFill="1" applyBorder="1" applyAlignment="1">
      <alignment vertical="center"/>
      <protection/>
    </xf>
    <xf numFmtId="0" fontId="12" fillId="5" borderId="0" xfId="21" applyFont="1" applyFill="1" applyBorder="1" applyAlignment="1">
      <alignment horizontal="center" vertical="center"/>
      <protection/>
    </xf>
    <xf numFmtId="0" fontId="12" fillId="5" borderId="0" xfId="21" applyFont="1" applyFill="1" applyBorder="1" applyAlignment="1">
      <alignment horizontal="left" vertical="center" wrapText="1"/>
      <protection/>
    </xf>
    <xf numFmtId="0" fontId="12" fillId="5" borderId="0" xfId="21" applyFont="1" applyFill="1" applyBorder="1" applyAlignment="1">
      <alignment vertical="center" wrapText="1"/>
      <protection/>
    </xf>
    <xf numFmtId="4" fontId="12" fillId="5" borderId="0" xfId="21" applyNumberFormat="1" applyFont="1" applyFill="1" applyBorder="1" applyAlignment="1">
      <alignment vertical="center"/>
      <protection/>
    </xf>
    <xf numFmtId="4" fontId="13" fillId="2" borderId="1" xfId="21" applyNumberFormat="1" applyFont="1" applyFill="1" applyBorder="1" applyAlignment="1">
      <alignment vertical="center"/>
      <protection/>
    </xf>
    <xf numFmtId="4" fontId="13" fillId="2" borderId="15" xfId="21" applyNumberFormat="1" applyFont="1" applyFill="1" applyBorder="1" applyAlignment="1">
      <alignment vertical="center"/>
      <protection/>
    </xf>
    <xf numFmtId="4" fontId="13" fillId="2" borderId="16" xfId="21" applyNumberFormat="1" applyFont="1" applyFill="1" applyBorder="1" applyAlignment="1">
      <alignment vertical="center"/>
      <protection/>
    </xf>
    <xf numFmtId="4" fontId="13" fillId="2" borderId="1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left" vertical="center"/>
      <protection/>
    </xf>
    <xf numFmtId="0" fontId="2" fillId="2" borderId="1" xfId="18" applyFont="1" applyFill="1" applyBorder="1" applyAlignment="1">
      <alignment horizontal="center" vertical="center"/>
      <protection/>
    </xf>
    <xf numFmtId="44" fontId="0" fillId="2" borderId="1" xfId="24" applyNumberFormat="1" applyFont="1" applyFill="1" applyBorder="1" applyAlignment="1">
      <alignment horizontal="right" vertical="center"/>
    </xf>
    <xf numFmtId="43" fontId="0" fillId="0" borderId="0" xfId="18" applyNumberFormat="1" applyFont="1">
      <alignment/>
      <protection/>
    </xf>
    <xf numFmtId="0" fontId="0" fillId="0" borderId="0" xfId="20" applyFont="1">
      <alignment/>
      <protection/>
    </xf>
    <xf numFmtId="0" fontId="12" fillId="2" borderId="12" xfId="20" applyFont="1" applyFill="1" applyBorder="1" applyAlignment="1">
      <alignment horizontal="center" vertical="center" wrapText="1"/>
      <protection/>
    </xf>
    <xf numFmtId="0" fontId="12" fillId="2" borderId="3" xfId="20" applyFont="1" applyFill="1" applyBorder="1" applyAlignment="1">
      <alignment horizontal="center" vertical="center" wrapText="1"/>
      <protection/>
    </xf>
    <xf numFmtId="49" fontId="12" fillId="4" borderId="32" xfId="20" applyNumberFormat="1" applyFont="1" applyFill="1" applyBorder="1" applyAlignment="1">
      <alignment horizontal="center" vertical="center"/>
      <protection/>
    </xf>
    <xf numFmtId="0" fontId="11" fillId="4" borderId="33" xfId="20" applyFont="1" applyFill="1" applyBorder="1" applyAlignment="1">
      <alignment vertical="center"/>
      <protection/>
    </xf>
    <xf numFmtId="4" fontId="11" fillId="4" borderId="4" xfId="20" applyNumberFormat="1" applyFont="1" applyFill="1" applyBorder="1" applyAlignment="1">
      <alignment vertical="center"/>
      <protection/>
    </xf>
    <xf numFmtId="4" fontId="11" fillId="4" borderId="34" xfId="20" applyNumberFormat="1" applyFont="1" applyFill="1" applyBorder="1" applyAlignment="1">
      <alignment vertical="center"/>
      <protection/>
    </xf>
    <xf numFmtId="4" fontId="11" fillId="4" borderId="22" xfId="20" applyNumberFormat="1" applyFont="1" applyFill="1" applyBorder="1" applyAlignment="1">
      <alignment vertical="center"/>
      <protection/>
    </xf>
    <xf numFmtId="4" fontId="11" fillId="4" borderId="20" xfId="20" applyNumberFormat="1" applyFont="1" applyFill="1" applyBorder="1" applyAlignment="1">
      <alignment vertical="center"/>
      <protection/>
    </xf>
    <xf numFmtId="4" fontId="11" fillId="4" borderId="33" xfId="20" applyNumberFormat="1" applyFont="1" applyFill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49" fontId="12" fillId="0" borderId="35" xfId="20" applyNumberFormat="1" applyFont="1" applyBorder="1" applyAlignment="1">
      <alignment horizontal="center" vertical="center"/>
      <protection/>
    </xf>
    <xf numFmtId="0" fontId="12" fillId="0" borderId="2" xfId="20" applyFont="1" applyBorder="1" applyAlignment="1">
      <alignment vertical="center"/>
      <protection/>
    </xf>
    <xf numFmtId="4" fontId="12" fillId="0" borderId="5" xfId="20" applyNumberFormat="1" applyFont="1" applyBorder="1" applyAlignment="1">
      <alignment vertical="center"/>
      <protection/>
    </xf>
    <xf numFmtId="4" fontId="12" fillId="0" borderId="35" xfId="20" applyNumberFormat="1" applyFont="1" applyBorder="1" applyAlignment="1">
      <alignment vertical="center"/>
      <protection/>
    </xf>
    <xf numFmtId="4" fontId="12" fillId="0" borderId="24" xfId="20" applyNumberFormat="1" applyFont="1" applyBorder="1" applyAlignment="1">
      <alignment vertical="center"/>
      <protection/>
    </xf>
    <xf numFmtId="4" fontId="12" fillId="0" borderId="2" xfId="20" applyNumberFormat="1" applyFont="1" applyBorder="1" applyAlignment="1">
      <alignment vertical="center"/>
      <protection/>
    </xf>
    <xf numFmtId="4" fontId="12" fillId="0" borderId="36" xfId="20" applyNumberFormat="1" applyFont="1" applyBorder="1" applyAlignment="1">
      <alignment vertical="center"/>
      <protection/>
    </xf>
    <xf numFmtId="49" fontId="12" fillId="0" borderId="37" xfId="20" applyNumberFormat="1" applyFont="1" applyBorder="1" applyAlignment="1">
      <alignment horizontal="center" vertical="center"/>
      <protection/>
    </xf>
    <xf numFmtId="0" fontId="12" fillId="0" borderId="3" xfId="20" applyFont="1" applyBorder="1" applyAlignment="1">
      <alignment vertical="center"/>
      <protection/>
    </xf>
    <xf numFmtId="4" fontId="12" fillId="0" borderId="6" xfId="20" applyNumberFormat="1" applyFont="1" applyBorder="1" applyAlignment="1">
      <alignment vertical="center"/>
      <protection/>
    </xf>
    <xf numFmtId="4" fontId="12" fillId="0" borderId="37" xfId="20" applyNumberFormat="1" applyFont="1" applyBorder="1" applyAlignment="1">
      <alignment vertical="center"/>
      <protection/>
    </xf>
    <xf numFmtId="4" fontId="12" fillId="0" borderId="12" xfId="20" applyNumberFormat="1" applyFont="1" applyBorder="1" applyAlignment="1">
      <alignment vertical="center"/>
      <protection/>
    </xf>
    <xf numFmtId="4" fontId="12" fillId="0" borderId="3" xfId="20" applyNumberFormat="1" applyFont="1" applyBorder="1" applyAlignment="1">
      <alignment vertical="center"/>
      <protection/>
    </xf>
    <xf numFmtId="4" fontId="12" fillId="0" borderId="38" xfId="20" applyNumberFormat="1" applyFont="1" applyBorder="1" applyAlignment="1">
      <alignment vertical="center"/>
      <protection/>
    </xf>
    <xf numFmtId="0" fontId="11" fillId="3" borderId="32" xfId="20" applyFont="1" applyFill="1" applyBorder="1" applyAlignment="1">
      <alignment horizontal="center" vertical="center"/>
      <protection/>
    </xf>
    <xf numFmtId="0" fontId="11" fillId="3" borderId="33" xfId="20" applyFont="1" applyFill="1" applyBorder="1" applyAlignment="1">
      <alignment vertical="center"/>
      <protection/>
    </xf>
    <xf numFmtId="4" fontId="11" fillId="3" borderId="4" xfId="20" applyNumberFormat="1" applyFont="1" applyFill="1" applyBorder="1" applyAlignment="1">
      <alignment vertical="center"/>
      <protection/>
    </xf>
    <xf numFmtId="4" fontId="11" fillId="3" borderId="34" xfId="20" applyNumberFormat="1" applyFont="1" applyFill="1" applyBorder="1" applyAlignment="1">
      <alignment vertical="center"/>
      <protection/>
    </xf>
    <xf numFmtId="4" fontId="11" fillId="3" borderId="22" xfId="20" applyNumberFormat="1" applyFont="1" applyFill="1" applyBorder="1" applyAlignment="1">
      <alignment vertical="center"/>
      <protection/>
    </xf>
    <xf numFmtId="4" fontId="11" fillId="3" borderId="20" xfId="20" applyNumberFormat="1" applyFont="1" applyFill="1" applyBorder="1" applyAlignment="1">
      <alignment vertical="center"/>
      <protection/>
    </xf>
    <xf numFmtId="4" fontId="11" fillId="3" borderId="33" xfId="20" applyNumberFormat="1" applyFont="1" applyFill="1" applyBorder="1" applyAlignment="1">
      <alignment vertical="center"/>
      <protection/>
    </xf>
    <xf numFmtId="0" fontId="12" fillId="0" borderId="35" xfId="20" applyFont="1" applyBorder="1" applyAlignment="1">
      <alignment horizontal="center" vertical="center"/>
      <protection/>
    </xf>
    <xf numFmtId="0" fontId="12" fillId="0" borderId="37" xfId="20" applyFont="1" applyBorder="1" applyAlignment="1">
      <alignment horizontal="center" vertical="center"/>
      <protection/>
    </xf>
    <xf numFmtId="0" fontId="11" fillId="4" borderId="3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vertical="center"/>
      <protection/>
    </xf>
    <xf numFmtId="0" fontId="12" fillId="0" borderId="3" xfId="20" applyFont="1" applyFill="1" applyBorder="1" applyAlignment="1">
      <alignment vertical="center"/>
      <protection/>
    </xf>
    <xf numFmtId="0" fontId="11" fillId="3" borderId="33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 vertical="center" wrapText="1"/>
      <protection/>
    </xf>
    <xf numFmtId="0" fontId="12" fillId="0" borderId="3" xfId="20" applyFont="1" applyBorder="1" applyAlignment="1">
      <alignment vertical="center" wrapText="1"/>
      <protection/>
    </xf>
    <xf numFmtId="0" fontId="11" fillId="4" borderId="33" xfId="20" applyFont="1" applyFill="1" applyBorder="1" applyAlignment="1">
      <alignment vertical="center" wrapText="1"/>
      <protection/>
    </xf>
    <xf numFmtId="0" fontId="12" fillId="0" borderId="2" xfId="20" applyFont="1" applyBorder="1" applyAlignment="1">
      <alignment vertical="center" wrapText="1"/>
      <protection/>
    </xf>
    <xf numFmtId="0" fontId="0" fillId="0" borderId="0" xfId="20" applyFont="1" applyAlignment="1">
      <alignment horizontal="center"/>
      <protection/>
    </xf>
    <xf numFmtId="4" fontId="13" fillId="2" borderId="1" xfId="21" applyNumberFormat="1" applyFont="1" applyFill="1" applyBorder="1" applyAlignment="1">
      <alignment horizontal="right" vertical="center" wrapText="1"/>
      <protection/>
    </xf>
    <xf numFmtId="4" fontId="0" fillId="0" borderId="0" xfId="20" applyNumberFormat="1" applyFont="1">
      <alignment/>
      <protection/>
    </xf>
    <xf numFmtId="0" fontId="0" fillId="5" borderId="0" xfId="20" applyFont="1" applyFill="1" applyBorder="1" applyAlignment="1">
      <alignment horizontal="center" vertical="center" wrapText="1"/>
      <protection/>
    </xf>
    <xf numFmtId="0" fontId="0" fillId="5" borderId="0" xfId="20" applyFont="1" applyFill="1" applyAlignment="1">
      <alignment horizontal="center"/>
      <protection/>
    </xf>
    <xf numFmtId="0" fontId="0" fillId="5" borderId="0" xfId="20" applyFont="1" applyFill="1">
      <alignment/>
      <protection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0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4" fontId="2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/>
    </xf>
    <xf numFmtId="0" fontId="10" fillId="5" borderId="0" xfId="0" applyFont="1" applyFill="1" applyAlignment="1">
      <alignment horizontal="center"/>
    </xf>
    <xf numFmtId="0" fontId="10" fillId="5" borderId="0" xfId="0" applyFont="1" applyFill="1" applyBorder="1" applyAlignment="1">
      <alignment vertical="top" wrapText="1"/>
    </xf>
    <xf numFmtId="0" fontId="1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19" applyFont="1">
      <alignment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44" fontId="2" fillId="3" borderId="7" xfId="24" applyNumberFormat="1" applyFont="1" applyFill="1" applyBorder="1" applyAlignment="1">
      <alignment horizontal="right" vertical="center"/>
    </xf>
    <xf numFmtId="44" fontId="2" fillId="4" borderId="7" xfId="24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167" fontId="9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/>
    </xf>
    <xf numFmtId="0" fontId="0" fillId="5" borderId="39" xfId="0" applyFont="1" applyFill="1" applyBorder="1" applyAlignment="1">
      <alignment horizontal="left" vertical="center" wrapText="1" indent="1"/>
    </xf>
    <xf numFmtId="0" fontId="0" fillId="5" borderId="0" xfId="0" applyFont="1" applyFill="1" applyBorder="1" applyAlignment="1">
      <alignment horizontal="left" vertical="center" wrapText="1" indent="1"/>
    </xf>
    <xf numFmtId="167" fontId="0" fillId="5" borderId="7" xfId="0" applyNumberFormat="1" applyFont="1" applyFill="1" applyBorder="1" applyAlignment="1">
      <alignment vertical="center"/>
    </xf>
    <xf numFmtId="0" fontId="0" fillId="5" borderId="39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167" fontId="2" fillId="5" borderId="8" xfId="0" applyNumberFormat="1" applyFont="1" applyFill="1" applyBorder="1" applyAlignment="1">
      <alignment horizontal="right" vertical="center" wrapText="1"/>
    </xf>
    <xf numFmtId="167" fontId="0" fillId="5" borderId="7" xfId="0" applyNumberFormat="1" applyFont="1" applyFill="1" applyBorder="1" applyAlignment="1">
      <alignment horizontal="right" vertical="center" wrapText="1"/>
    </xf>
    <xf numFmtId="167" fontId="2" fillId="5" borderId="7" xfId="0" applyNumberFormat="1" applyFont="1" applyFill="1" applyBorder="1" applyAlignment="1">
      <alignment horizontal="right" vertical="center" wrapText="1"/>
    </xf>
    <xf numFmtId="0" fontId="0" fillId="5" borderId="39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7" fontId="2" fillId="5" borderId="9" xfId="0" applyNumberFormat="1" applyFont="1" applyFill="1" applyBorder="1" applyAlignment="1">
      <alignment horizontal="center" vertical="center" wrapText="1"/>
    </xf>
    <xf numFmtId="0" fontId="0" fillId="5" borderId="0" xfId="19" applyFont="1" applyFill="1">
      <alignment/>
      <protection/>
    </xf>
    <xf numFmtId="0" fontId="0" fillId="5" borderId="0" xfId="19" applyFont="1" applyFill="1" applyAlignment="1">
      <alignment horizontal="center"/>
      <protection/>
    </xf>
    <xf numFmtId="0" fontId="0" fillId="5" borderId="0" xfId="19" applyFont="1" applyFill="1" applyAlignment="1">
      <alignment horizontal="right" vertical="center"/>
      <protection/>
    </xf>
    <xf numFmtId="0" fontId="7" fillId="5" borderId="0" xfId="19" applyFont="1" applyFill="1">
      <alignment/>
      <protection/>
    </xf>
    <xf numFmtId="0" fontId="6" fillId="5" borderId="0" xfId="19" applyFont="1" applyFill="1" applyAlignment="1">
      <alignment horizontal="center"/>
      <protection/>
    </xf>
    <xf numFmtId="0" fontId="2" fillId="5" borderId="9" xfId="19" applyFont="1" applyFill="1" applyBorder="1" applyAlignment="1">
      <alignment horizontal="center" vertical="center" wrapText="1"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0" fontId="0" fillId="5" borderId="7" xfId="19" applyFont="1" applyFill="1" applyBorder="1" applyAlignment="1">
      <alignment horizontal="center" vertical="center" wrapText="1"/>
      <protection/>
    </xf>
    <xf numFmtId="0" fontId="0" fillId="5" borderId="7" xfId="19" applyFont="1" applyFill="1" applyBorder="1" applyAlignment="1">
      <alignment vertical="center"/>
      <protection/>
    </xf>
    <xf numFmtId="0" fontId="0" fillId="5" borderId="8" xfId="19" applyFont="1" applyFill="1" applyBorder="1">
      <alignment/>
      <protection/>
    </xf>
    <xf numFmtId="167" fontId="2" fillId="5" borderId="9" xfId="19" applyNumberFormat="1" applyFont="1" applyFill="1" applyBorder="1" applyAlignment="1">
      <alignment horizontal="center" vertical="center" wrapText="1"/>
      <protection/>
    </xf>
    <xf numFmtId="0" fontId="0" fillId="5" borderId="39" xfId="19" applyFont="1" applyFill="1" applyBorder="1" applyAlignment="1">
      <alignment horizontal="left" vertical="center" wrapText="1"/>
      <protection/>
    </xf>
    <xf numFmtId="0" fontId="0" fillId="5" borderId="0" xfId="19" applyFont="1" applyFill="1" applyBorder="1" applyAlignment="1">
      <alignment horizontal="left" vertical="center" wrapText="1"/>
      <protection/>
    </xf>
    <xf numFmtId="167" fontId="2" fillId="5" borderId="7" xfId="19" applyNumberFormat="1" applyFont="1" applyFill="1" applyBorder="1" applyAlignment="1">
      <alignment horizontal="right" vertical="center" wrapText="1"/>
      <protection/>
    </xf>
    <xf numFmtId="44" fontId="0" fillId="5" borderId="7" xfId="24" applyNumberFormat="1" applyFont="1" applyFill="1" applyBorder="1" applyAlignment="1">
      <alignment horizontal="right" vertical="center"/>
    </xf>
    <xf numFmtId="0" fontId="0" fillId="5" borderId="39" xfId="19" applyFont="1" applyFill="1" applyBorder="1" applyAlignment="1">
      <alignment vertical="center" wrapText="1"/>
      <protection/>
    </xf>
    <xf numFmtId="0" fontId="0" fillId="5" borderId="0" xfId="19" applyFont="1" applyFill="1" applyBorder="1" applyAlignment="1">
      <alignment vertical="center" wrapText="1"/>
      <protection/>
    </xf>
    <xf numFmtId="44" fontId="2" fillId="5" borderId="7" xfId="19" applyNumberFormat="1" applyFont="1" applyFill="1" applyBorder="1" applyAlignment="1">
      <alignment horizontal="right" vertical="center" wrapText="1"/>
      <protection/>
    </xf>
    <xf numFmtId="0" fontId="0" fillId="5" borderId="39" xfId="19" applyFont="1" applyFill="1" applyBorder="1" applyAlignment="1">
      <alignment vertical="center"/>
      <protection/>
    </xf>
    <xf numFmtId="0" fontId="0" fillId="5" borderId="0" xfId="19" applyFont="1" applyFill="1" applyBorder="1" applyAlignment="1">
      <alignment vertical="center"/>
      <protection/>
    </xf>
    <xf numFmtId="44" fontId="0" fillId="5" borderId="7" xfId="19" applyNumberFormat="1" applyFont="1" applyFill="1" applyBorder="1" applyAlignment="1">
      <alignment horizontal="right" vertical="center" wrapText="1"/>
      <protection/>
    </xf>
    <xf numFmtId="44" fontId="0" fillId="5" borderId="7" xfId="19" applyNumberFormat="1" applyFont="1" applyFill="1" applyBorder="1" applyAlignment="1">
      <alignment horizontal="right" vertical="center"/>
      <protection/>
    </xf>
    <xf numFmtId="0" fontId="0" fillId="5" borderId="39" xfId="19" applyFont="1" applyFill="1" applyBorder="1" applyAlignment="1">
      <alignment horizontal="left" vertical="center"/>
      <protection/>
    </xf>
    <xf numFmtId="0" fontId="0" fillId="5" borderId="0" xfId="19" applyFont="1" applyFill="1" applyBorder="1" applyAlignment="1">
      <alignment horizontal="left" vertical="center"/>
      <protection/>
    </xf>
    <xf numFmtId="0" fontId="0" fillId="5" borderId="11" xfId="19" applyFont="1" applyFill="1" applyBorder="1" applyAlignment="1">
      <alignment horizontal="left" vertical="center"/>
      <protection/>
    </xf>
    <xf numFmtId="44" fontId="0" fillId="5" borderId="8" xfId="24" applyNumberFormat="1" applyFont="1" applyFill="1" applyBorder="1" applyAlignment="1">
      <alignment horizontal="right" vertical="center"/>
    </xf>
    <xf numFmtId="0" fontId="0" fillId="5" borderId="0" xfId="18" applyFont="1" applyFill="1">
      <alignment/>
      <protection/>
    </xf>
    <xf numFmtId="0" fontId="0" fillId="5" borderId="0" xfId="18" applyFont="1" applyFill="1" applyAlignment="1">
      <alignment horizontal="center" vertical="center" wrapText="1"/>
      <protection/>
    </xf>
    <xf numFmtId="0" fontId="0" fillId="5" borderId="1" xfId="18" applyFont="1" applyFill="1" applyBorder="1" applyAlignment="1">
      <alignment horizontal="center" vertical="center" wrapText="1"/>
      <protection/>
    </xf>
    <xf numFmtId="0" fontId="0" fillId="5" borderId="40" xfId="18" applyFont="1" applyFill="1" applyBorder="1" applyAlignment="1">
      <alignment horizontal="center" vertical="center" wrapText="1" shrinkToFit="1"/>
      <protection/>
    </xf>
    <xf numFmtId="44" fontId="0" fillId="5" borderId="1" xfId="24" applyNumberFormat="1" applyFont="1" applyFill="1" applyBorder="1" applyAlignment="1">
      <alignment horizontal="right" vertical="center" wrapText="1"/>
    </xf>
    <xf numFmtId="44" fontId="0" fillId="5" borderId="1" xfId="24" applyNumberFormat="1" applyFont="1" applyFill="1" applyBorder="1" applyAlignment="1">
      <alignment vertical="center" wrapText="1"/>
    </xf>
    <xf numFmtId="0" fontId="0" fillId="5" borderId="0" xfId="18" applyFont="1" applyFill="1" applyAlignment="1">
      <alignment horizontal="center"/>
      <protection/>
    </xf>
    <xf numFmtId="0" fontId="2" fillId="5" borderId="0" xfId="18" applyFont="1" applyFill="1" applyBorder="1" applyAlignment="1">
      <alignment horizontal="center" vertical="center" wrapText="1"/>
      <protection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18" applyFont="1" applyFill="1" applyBorder="1" applyAlignment="1">
      <alignment horizontal="center" vertical="center"/>
      <protection/>
    </xf>
    <xf numFmtId="0" fontId="2" fillId="5" borderId="0" xfId="18" applyFont="1" applyFill="1" applyBorder="1" applyAlignment="1">
      <alignment horizontal="left" vertical="center" wrapText="1"/>
      <protection/>
    </xf>
    <xf numFmtId="44" fontId="2" fillId="5" borderId="0" xfId="24" applyFont="1" applyFill="1" applyBorder="1" applyAlignment="1">
      <alignment vertical="center"/>
    </xf>
    <xf numFmtId="44" fontId="2" fillId="5" borderId="0" xfId="18" applyNumberFormat="1" applyFont="1" applyFill="1" applyBorder="1" applyAlignment="1">
      <alignment vertical="center"/>
      <protection/>
    </xf>
    <xf numFmtId="0" fontId="0" fillId="5" borderId="0" xfId="18" applyFont="1" applyFill="1" applyAlignment="1">
      <alignment vertical="center"/>
      <protection/>
    </xf>
    <xf numFmtId="0" fontId="0" fillId="5" borderId="0" xfId="18" applyFont="1" applyFill="1" applyAlignment="1">
      <alignment horizontal="center" vertical="center"/>
      <protection/>
    </xf>
    <xf numFmtId="44" fontId="0" fillId="4" borderId="1" xfId="24" applyNumberFormat="1" applyFont="1" applyFill="1" applyBorder="1" applyAlignment="1">
      <alignment horizontal="right" vertical="center" wrapText="1"/>
    </xf>
    <xf numFmtId="44" fontId="0" fillId="4" borderId="1" xfId="24" applyNumberFormat="1" applyFont="1" applyFill="1" applyBorder="1" applyAlignment="1">
      <alignment vertical="center" wrapText="1"/>
    </xf>
    <xf numFmtId="0" fontId="11" fillId="3" borderId="9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11" fillId="3" borderId="8" xfId="21" applyFont="1" applyFill="1" applyBorder="1" applyAlignment="1">
      <alignment horizontal="center" vertical="center"/>
      <protection/>
    </xf>
    <xf numFmtId="0" fontId="0" fillId="2" borderId="41" xfId="21" applyFont="1" applyFill="1" applyBorder="1" applyAlignment="1">
      <alignment horizontal="center" vertical="center" wrapText="1"/>
      <protection/>
    </xf>
    <xf numFmtId="0" fontId="0" fillId="2" borderId="28" xfId="21" applyFont="1" applyFill="1" applyBorder="1" applyAlignment="1">
      <alignment horizontal="center" vertical="center" wrapText="1"/>
      <protection/>
    </xf>
    <xf numFmtId="0" fontId="0" fillId="2" borderId="31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/>
      <protection/>
    </xf>
    <xf numFmtId="0" fontId="11" fillId="3" borderId="42" xfId="21" applyFont="1" applyFill="1" applyBorder="1" applyAlignment="1">
      <alignment horizontal="center" vertical="center"/>
      <protection/>
    </xf>
    <xf numFmtId="0" fontId="11" fillId="3" borderId="10" xfId="21" applyFont="1" applyFill="1" applyBorder="1" applyAlignment="1">
      <alignment horizontal="center" vertical="center"/>
      <protection/>
    </xf>
    <xf numFmtId="0" fontId="13" fillId="2" borderId="40" xfId="21" applyFont="1" applyFill="1" applyBorder="1" applyAlignment="1">
      <alignment horizontal="center" vertical="center" wrapText="1"/>
      <protection/>
    </xf>
    <xf numFmtId="0" fontId="13" fillId="2" borderId="42" xfId="21" applyFont="1" applyFill="1" applyBorder="1" applyAlignment="1">
      <alignment horizontal="center" vertical="center" wrapText="1"/>
      <protection/>
    </xf>
    <xf numFmtId="0" fontId="13" fillId="2" borderId="10" xfId="21" applyFont="1" applyFill="1" applyBorder="1" applyAlignment="1">
      <alignment horizontal="center" vertical="center" wrapText="1"/>
      <protection/>
    </xf>
    <xf numFmtId="0" fontId="0" fillId="2" borderId="43" xfId="21" applyFont="1" applyFill="1" applyBorder="1" applyAlignment="1">
      <alignment horizontal="center" vertical="center" wrapText="1"/>
      <protection/>
    </xf>
    <xf numFmtId="0" fontId="0" fillId="2" borderId="44" xfId="21" applyFont="1" applyFill="1" applyBorder="1" applyAlignment="1">
      <alignment horizontal="center" vertical="center" wrapText="1"/>
      <protection/>
    </xf>
    <xf numFmtId="0" fontId="0" fillId="2" borderId="45" xfId="21" applyFont="1" applyFill="1" applyBorder="1" applyAlignment="1">
      <alignment horizontal="center" vertical="center" wrapText="1"/>
      <protection/>
    </xf>
    <xf numFmtId="49" fontId="4" fillId="5" borderId="0" xfId="0" applyNumberFormat="1" applyFont="1" applyFill="1" applyAlignment="1">
      <alignment horizontal="left"/>
    </xf>
    <xf numFmtId="0" fontId="11" fillId="4" borderId="9" xfId="21" applyFont="1" applyFill="1" applyBorder="1" applyAlignment="1">
      <alignment horizontal="center" vertical="center"/>
      <protection/>
    </xf>
    <xf numFmtId="0" fontId="11" fillId="4" borderId="7" xfId="21" applyFont="1" applyFill="1" applyBorder="1" applyAlignment="1">
      <alignment horizontal="center" vertical="center"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40" xfId="21" applyFont="1" applyFill="1" applyBorder="1" applyAlignment="1">
      <alignment horizontal="center" vertical="center"/>
      <protection/>
    </xf>
    <xf numFmtId="0" fontId="11" fillId="4" borderId="42" xfId="21" applyFont="1" applyFill="1" applyBorder="1" applyAlignment="1">
      <alignment horizontal="center" vertical="center"/>
      <protection/>
    </xf>
    <xf numFmtId="0" fontId="11" fillId="4" borderId="10" xfId="21" applyFont="1" applyFill="1" applyBorder="1" applyAlignment="1">
      <alignment horizontal="center" vertical="center"/>
      <protection/>
    </xf>
    <xf numFmtId="0" fontId="8" fillId="5" borderId="0" xfId="21" applyFont="1" applyFill="1" applyAlignment="1">
      <alignment horizontal="center" vertical="center"/>
      <protection/>
    </xf>
    <xf numFmtId="0" fontId="0" fillId="2" borderId="40" xfId="21" applyFont="1" applyFill="1" applyBorder="1" applyAlignment="1">
      <alignment horizontal="center" vertical="center" wrapText="1"/>
      <protection/>
    </xf>
    <xf numFmtId="0" fontId="0" fillId="2" borderId="42" xfId="21" applyFont="1" applyFill="1" applyBorder="1" applyAlignment="1">
      <alignment horizontal="center" vertical="center" wrapText="1"/>
      <protection/>
    </xf>
    <xf numFmtId="0" fontId="0" fillId="2" borderId="10" xfId="21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center" vertical="center" wrapText="1"/>
      <protection/>
    </xf>
    <xf numFmtId="0" fontId="0" fillId="2" borderId="7" xfId="21" applyFont="1" applyFill="1" applyBorder="1" applyAlignment="1">
      <alignment horizontal="center" vertical="center" wrapText="1"/>
      <protection/>
    </xf>
    <xf numFmtId="0" fontId="0" fillId="2" borderId="6" xfId="21" applyFont="1" applyFill="1" applyBorder="1" applyAlignment="1">
      <alignment horizontal="center" vertical="center" wrapText="1"/>
      <protection/>
    </xf>
    <xf numFmtId="0" fontId="0" fillId="2" borderId="9" xfId="21" applyFont="1" applyFill="1" applyBorder="1" applyAlignment="1">
      <alignment horizontal="center" vertical="center" textRotation="90" wrapText="1"/>
      <protection/>
    </xf>
    <xf numFmtId="0" fontId="0" fillId="2" borderId="7" xfId="21" applyFont="1" applyFill="1" applyBorder="1" applyAlignment="1">
      <alignment horizontal="center" vertical="center" textRotation="90" wrapText="1"/>
      <protection/>
    </xf>
    <xf numFmtId="0" fontId="0" fillId="2" borderId="8" xfId="21" applyFont="1" applyFill="1" applyBorder="1" applyAlignment="1">
      <alignment horizontal="center" vertical="center" textRotation="90" wrapText="1"/>
      <protection/>
    </xf>
    <xf numFmtId="0" fontId="12" fillId="0" borderId="34" xfId="21" applyFont="1" applyFill="1" applyBorder="1" applyAlignment="1">
      <alignment horizontal="left" vertical="center" wrapText="1"/>
      <protection/>
    </xf>
    <xf numFmtId="0" fontId="12" fillId="0" borderId="35" xfId="21" applyFont="1" applyFill="1" applyBorder="1" applyAlignment="1">
      <alignment horizontal="left" vertical="center" wrapText="1"/>
      <protection/>
    </xf>
    <xf numFmtId="0" fontId="12" fillId="0" borderId="37" xfId="21" applyFont="1" applyFill="1" applyBorder="1" applyAlignment="1">
      <alignment horizontal="left" vertical="center" wrapText="1"/>
      <protection/>
    </xf>
    <xf numFmtId="0" fontId="0" fillId="2" borderId="34" xfId="21" applyFont="1" applyFill="1" applyBorder="1" applyAlignment="1">
      <alignment horizontal="center" vertical="center" wrapText="1"/>
      <protection/>
    </xf>
    <xf numFmtId="0" fontId="0" fillId="2" borderId="20" xfId="21" applyFont="1" applyFill="1" applyBorder="1" applyAlignment="1">
      <alignment horizontal="center" vertical="center" wrapText="1"/>
      <protection/>
    </xf>
    <xf numFmtId="0" fontId="0" fillId="2" borderId="37" xfId="21" applyFont="1" applyFill="1" applyBorder="1" applyAlignment="1">
      <alignment horizontal="center" vertical="center" wrapText="1"/>
      <protection/>
    </xf>
    <xf numFmtId="0" fontId="0" fillId="2" borderId="3" xfId="21" applyFont="1" applyFill="1" applyBorder="1" applyAlignment="1">
      <alignment horizontal="center" vertical="center" wrapText="1"/>
      <protection/>
    </xf>
    <xf numFmtId="0" fontId="12" fillId="0" borderId="34" xfId="21" applyFont="1" applyFill="1" applyBorder="1" applyAlignment="1">
      <alignment horizontal="left"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0" fontId="11" fillId="3" borderId="9" xfId="21" applyFont="1" applyFill="1" applyBorder="1" applyAlignment="1" quotePrefix="1">
      <alignment horizontal="center" vertical="center"/>
      <protection/>
    </xf>
    <xf numFmtId="0" fontId="11" fillId="3" borderId="8" xfId="21" applyFont="1" applyFill="1" applyBorder="1" applyAlignment="1" quotePrefix="1">
      <alignment horizontal="center" vertical="center"/>
      <protection/>
    </xf>
    <xf numFmtId="0" fontId="0" fillId="2" borderId="32" xfId="20" applyFont="1" applyFill="1" applyBorder="1" applyAlignment="1">
      <alignment horizontal="center" vertical="center" wrapText="1"/>
      <protection/>
    </xf>
    <xf numFmtId="0" fontId="0" fillId="2" borderId="46" xfId="20" applyFont="1" applyFill="1" applyBorder="1" applyAlignment="1">
      <alignment horizontal="center" vertical="center" wrapText="1"/>
      <protection/>
    </xf>
    <xf numFmtId="0" fontId="0" fillId="2" borderId="4" xfId="20" applyFont="1" applyFill="1" applyBorder="1" applyAlignment="1">
      <alignment horizontal="center" vertical="center" wrapText="1"/>
      <protection/>
    </xf>
    <xf numFmtId="0" fontId="0" fillId="2" borderId="6" xfId="20" applyFont="1" applyFill="1" applyBorder="1" applyAlignment="1">
      <alignment horizontal="center" vertical="center" wrapText="1"/>
      <protection/>
    </xf>
    <xf numFmtId="0" fontId="0" fillId="2" borderId="22" xfId="20" applyFont="1" applyFill="1" applyBorder="1" applyAlignment="1">
      <alignment horizontal="center" vertical="center" wrapText="1"/>
      <protection/>
    </xf>
    <xf numFmtId="0" fontId="0" fillId="2" borderId="20" xfId="20" applyFont="1" applyFill="1" applyBorder="1" applyAlignment="1">
      <alignment horizontal="center" vertical="center" wrapText="1"/>
      <protection/>
    </xf>
    <xf numFmtId="0" fontId="0" fillId="2" borderId="34" xfId="20" applyFont="1" applyFill="1" applyBorder="1" applyAlignment="1">
      <alignment horizontal="center" vertical="center" wrapText="1"/>
      <protection/>
    </xf>
    <xf numFmtId="0" fontId="0" fillId="2" borderId="37" xfId="20" applyFont="1" applyFill="1" applyBorder="1" applyAlignment="1">
      <alignment horizontal="center" vertical="center" wrapText="1"/>
      <protection/>
    </xf>
    <xf numFmtId="49" fontId="11" fillId="4" borderId="9" xfId="20" applyNumberFormat="1" applyFont="1" applyFill="1" applyBorder="1" applyAlignment="1">
      <alignment horizontal="center" vertical="center"/>
      <protection/>
    </xf>
    <xf numFmtId="49" fontId="11" fillId="4" borderId="7" xfId="20" applyNumberFormat="1" applyFont="1" applyFill="1" applyBorder="1" applyAlignment="1">
      <alignment horizontal="center" vertical="center"/>
      <protection/>
    </xf>
    <xf numFmtId="49" fontId="11" fillId="4" borderId="8" xfId="20" applyNumberFormat="1" applyFont="1" applyFill="1" applyBorder="1" applyAlignment="1">
      <alignment horizontal="center" vertical="center"/>
      <protection/>
    </xf>
    <xf numFmtId="0" fontId="11" fillId="3" borderId="9" xfId="20" applyFont="1" applyFill="1" applyBorder="1" applyAlignment="1">
      <alignment horizontal="center" vertical="center"/>
      <protection/>
    </xf>
    <xf numFmtId="0" fontId="11" fillId="3" borderId="7" xfId="20" applyFont="1" applyFill="1" applyBorder="1" applyAlignment="1">
      <alignment horizontal="center" vertical="center"/>
      <protection/>
    </xf>
    <xf numFmtId="0" fontId="11" fillId="3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8" xfId="20" applyFont="1" applyFill="1" applyBorder="1" applyAlignment="1">
      <alignment horizontal="center" vertical="center"/>
      <protection/>
    </xf>
    <xf numFmtId="0" fontId="11" fillId="4" borderId="7" xfId="20" applyFont="1" applyFill="1" applyBorder="1" applyAlignment="1">
      <alignment horizontal="center" vertical="center"/>
      <protection/>
    </xf>
    <xf numFmtId="0" fontId="2" fillId="3" borderId="34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 vertical="center" wrapText="1"/>
    </xf>
    <xf numFmtId="4" fontId="0" fillId="0" borderId="49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4" fontId="0" fillId="0" borderId="49" xfId="0" applyNumberFormat="1" applyFont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9" fillId="4" borderId="0" xfId="0" applyNumberFormat="1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167" fontId="9" fillId="4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7" fontId="9" fillId="2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7" fontId="8" fillId="2" borderId="40" xfId="0" applyNumberFormat="1" applyFont="1" applyFill="1" applyBorder="1" applyAlignment="1">
      <alignment horizontal="center" vertical="center"/>
    </xf>
    <xf numFmtId="167" fontId="8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right" vertical="center"/>
    </xf>
    <xf numFmtId="0" fontId="2" fillId="4" borderId="40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0" fillId="5" borderId="39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39" xfId="0" applyFont="1" applyFill="1" applyBorder="1" applyAlignment="1">
      <alignment horizontal="left" vertical="center" wrapText="1" indent="1"/>
    </xf>
    <xf numFmtId="0" fontId="0" fillId="5" borderId="0" xfId="0" applyFont="1" applyFill="1" applyBorder="1" applyAlignment="1">
      <alignment horizontal="left" vertical="center" wrapText="1" indent="1"/>
    </xf>
    <xf numFmtId="0" fontId="2" fillId="5" borderId="39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>
      <alignment horizontal="left" vertical="center" wrapText="1"/>
    </xf>
    <xf numFmtId="0" fontId="2" fillId="5" borderId="54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39" xfId="19" applyFont="1" applyFill="1" applyBorder="1" applyAlignment="1">
      <alignment horizontal="left" vertical="center" wrapText="1" indent="1"/>
      <protection/>
    </xf>
    <xf numFmtId="0" fontId="0" fillId="5" borderId="0" xfId="19" applyFont="1" applyFill="1" applyBorder="1" applyAlignment="1">
      <alignment horizontal="left" vertical="center" wrapText="1" indent="1"/>
      <protection/>
    </xf>
    <xf numFmtId="0" fontId="0" fillId="5" borderId="11" xfId="19" applyFont="1" applyFill="1" applyBorder="1" applyAlignment="1">
      <alignment horizontal="left" vertical="center" wrapText="1" indent="1"/>
      <protection/>
    </xf>
    <xf numFmtId="0" fontId="0" fillId="5" borderId="39" xfId="19" applyFont="1" applyFill="1" applyBorder="1" applyAlignment="1">
      <alignment horizontal="left" vertical="center" wrapText="1" indent="2"/>
      <protection/>
    </xf>
    <xf numFmtId="0" fontId="0" fillId="5" borderId="0" xfId="19" applyFont="1" applyFill="1" applyBorder="1" applyAlignment="1">
      <alignment horizontal="left" vertical="center" wrapText="1" indent="2"/>
      <protection/>
    </xf>
    <xf numFmtId="0" fontId="2" fillId="4" borderId="39" xfId="19" applyFont="1" applyFill="1" applyBorder="1" applyAlignment="1">
      <alignment horizontal="left" vertical="center" wrapText="1"/>
      <protection/>
    </xf>
    <xf numFmtId="0" fontId="2" fillId="4" borderId="0" xfId="19" applyFont="1" applyFill="1" applyBorder="1" applyAlignment="1">
      <alignment horizontal="left" vertical="center" wrapText="1"/>
      <protection/>
    </xf>
    <xf numFmtId="0" fontId="8" fillId="5" borderId="0" xfId="19" applyFont="1" applyFill="1" applyAlignment="1">
      <alignment horizontal="center" vertical="center" wrapText="1"/>
      <protection/>
    </xf>
    <xf numFmtId="0" fontId="8" fillId="5" borderId="0" xfId="19" applyFont="1" applyFill="1" applyAlignment="1">
      <alignment horizontal="center" vertical="center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5" borderId="50" xfId="19" applyFont="1" applyFill="1" applyBorder="1" applyAlignment="1">
      <alignment horizontal="center" vertical="center" wrapText="1"/>
      <protection/>
    </xf>
    <xf numFmtId="0" fontId="2" fillId="5" borderId="51" xfId="19" applyFont="1" applyFill="1" applyBorder="1" applyAlignment="1">
      <alignment horizontal="center" vertical="center" wrapText="1"/>
      <protection/>
    </xf>
    <xf numFmtId="0" fontId="2" fillId="5" borderId="52" xfId="19" applyFont="1" applyFill="1" applyBorder="1" applyAlignment="1">
      <alignment horizontal="center" vertical="center" wrapText="1"/>
      <protection/>
    </xf>
    <xf numFmtId="0" fontId="2" fillId="5" borderId="50" xfId="19" applyFont="1" applyFill="1" applyBorder="1" applyAlignment="1">
      <alignment horizontal="left" vertical="center" wrapText="1"/>
      <protection/>
    </xf>
    <xf numFmtId="0" fontId="2" fillId="5" borderId="51" xfId="19" applyFont="1" applyFill="1" applyBorder="1" applyAlignment="1">
      <alignment horizontal="left" vertical="center" wrapText="1"/>
      <protection/>
    </xf>
    <xf numFmtId="0" fontId="0" fillId="5" borderId="39" xfId="19" applyFont="1" applyFill="1" applyBorder="1" applyAlignment="1">
      <alignment horizontal="left" vertical="center" wrapText="1"/>
      <protection/>
    </xf>
    <xf numFmtId="0" fontId="0" fillId="5" borderId="0" xfId="19" applyFont="1" applyFill="1" applyBorder="1" applyAlignment="1">
      <alignment horizontal="left" vertical="center" wrapText="1"/>
      <protection/>
    </xf>
    <xf numFmtId="0" fontId="2" fillId="3" borderId="39" xfId="19" applyFont="1" applyFill="1" applyBorder="1" applyAlignment="1">
      <alignment horizontal="left" vertical="center" wrapText="1"/>
      <protection/>
    </xf>
    <xf numFmtId="0" fontId="2" fillId="3" borderId="0" xfId="19" applyFont="1" applyFill="1" applyBorder="1" applyAlignment="1">
      <alignment horizontal="left" vertical="center" wrapText="1"/>
      <protection/>
    </xf>
    <xf numFmtId="0" fontId="0" fillId="5" borderId="53" xfId="19" applyFont="1" applyFill="1" applyBorder="1" applyAlignment="1">
      <alignment horizontal="left" vertical="center" wrapText="1" indent="1"/>
      <protection/>
    </xf>
    <xf numFmtId="0" fontId="0" fillId="5" borderId="54" xfId="19" applyFont="1" applyFill="1" applyBorder="1" applyAlignment="1">
      <alignment horizontal="left" vertical="center" wrapText="1" indent="1"/>
      <protection/>
    </xf>
    <xf numFmtId="0" fontId="2" fillId="3" borderId="11" xfId="19" applyFont="1" applyFill="1" applyBorder="1" applyAlignment="1">
      <alignment horizontal="left" vertical="center" wrapText="1"/>
      <protection/>
    </xf>
    <xf numFmtId="0" fontId="6" fillId="5" borderId="0" xfId="18" applyFont="1" applyFill="1" applyAlignment="1">
      <alignment horizont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40" xfId="18" applyFont="1" applyFill="1" applyBorder="1" applyAlignment="1">
      <alignment horizontal="center" vertical="center"/>
      <protection/>
    </xf>
    <xf numFmtId="0" fontId="2" fillId="2" borderId="42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0" fillId="5" borderId="9" xfId="18" applyFont="1" applyFill="1" applyBorder="1" applyAlignment="1">
      <alignment horizontal="center" vertical="center" wrapText="1"/>
      <protection/>
    </xf>
    <xf numFmtId="0" fontId="0" fillId="5" borderId="8" xfId="18" applyFont="1" applyFill="1" applyBorder="1" applyAlignment="1">
      <alignment horizontal="center" vertical="center" wrapText="1"/>
      <protection/>
    </xf>
    <xf numFmtId="0" fontId="0" fillId="4" borderId="40" xfId="18" applyFont="1" applyFill="1" applyBorder="1" applyAlignment="1">
      <alignment horizontal="center" vertical="center" wrapText="1"/>
      <protection/>
    </xf>
    <xf numFmtId="0" fontId="0" fillId="4" borderId="10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0" fillId="0" borderId="9" xfId="18" applyFont="1" applyBorder="1" applyAlignment="1">
      <alignment horizontal="center" vertical="center" wrapText="1"/>
      <protection/>
    </xf>
    <xf numFmtId="0" fontId="0" fillId="0" borderId="8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2" fillId="4" borderId="42" xfId="18" applyFont="1" applyFill="1" applyBorder="1" applyAlignment="1">
      <alignment horizontal="center" vertical="center" wrapText="1"/>
      <protection/>
    </xf>
    <xf numFmtId="0" fontId="2" fillId="4" borderId="10" xfId="18" applyFont="1" applyFill="1" applyBorder="1" applyAlignment="1">
      <alignment horizontal="center" vertical="center" wrapText="1"/>
      <protection/>
    </xf>
    <xf numFmtId="0" fontId="6" fillId="5" borderId="0" xfId="18" applyFont="1" applyFill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50" xfId="18" applyFont="1" applyBorder="1" applyAlignment="1">
      <alignment horizontal="center" vertical="center" wrapText="1"/>
      <protection/>
    </xf>
    <xf numFmtId="0" fontId="0" fillId="0" borderId="51" xfId="18" applyFont="1" applyBorder="1" applyAlignment="1">
      <alignment horizontal="center" vertical="center" wrapText="1"/>
      <protection/>
    </xf>
    <xf numFmtId="0" fontId="0" fillId="0" borderId="52" xfId="18" applyFont="1" applyBorder="1" applyAlignment="1">
      <alignment horizontal="center" vertical="center" wrapText="1"/>
      <protection/>
    </xf>
    <xf numFmtId="0" fontId="0" fillId="0" borderId="53" xfId="18" applyFont="1" applyBorder="1" applyAlignment="1">
      <alignment horizontal="center" vertical="center" wrapText="1"/>
      <protection/>
    </xf>
    <xf numFmtId="0" fontId="0" fillId="0" borderId="54" xfId="18" applyFont="1" applyBorder="1" applyAlignment="1">
      <alignment horizontal="center" vertical="center" wrapText="1"/>
      <protection/>
    </xf>
    <xf numFmtId="0" fontId="0" fillId="0" borderId="55" xfId="18" applyFont="1" applyBorder="1" applyAlignment="1">
      <alignment horizontal="center" vertical="center" wrapText="1"/>
      <protection/>
    </xf>
    <xf numFmtId="0" fontId="0" fillId="0" borderId="9" xfId="18" applyFont="1" applyBorder="1" applyAlignment="1">
      <alignment horizontal="left" vertical="center" wrapText="1"/>
      <protection/>
    </xf>
    <xf numFmtId="0" fontId="2" fillId="4" borderId="10" xfId="18" applyFont="1" applyFill="1" applyBorder="1" applyAlignment="1">
      <alignment horizontal="left" vertical="center" wrapText="1"/>
      <protection/>
    </xf>
    <xf numFmtId="0" fontId="2" fillId="4" borderId="1" xfId="18" applyFont="1" applyFill="1" applyBorder="1" applyAlignment="1">
      <alignment horizontal="left" vertical="center" wrapText="1"/>
      <protection/>
    </xf>
    <xf numFmtId="0" fontId="2" fillId="4" borderId="40" xfId="18" applyFont="1" applyFill="1" applyBorder="1" applyAlignment="1">
      <alignment horizontal="center" vertical="center"/>
      <protection/>
    </xf>
    <xf numFmtId="0" fontId="2" fillId="4" borderId="42" xfId="18" applyFont="1" applyFill="1" applyBorder="1" applyAlignment="1">
      <alignment horizontal="center" vertical="center"/>
      <protection/>
    </xf>
    <xf numFmtId="0" fontId="0" fillId="0" borderId="39" xfId="18" applyFont="1" applyBorder="1" applyAlignment="1">
      <alignment horizontal="center" vertical="center" wrapText="1"/>
      <protection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11" xfId="18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 wrapText="1"/>
      <protection/>
    </xf>
    <xf numFmtId="0" fontId="0" fillId="0" borderId="40" xfId="18" applyFont="1" applyBorder="1" applyAlignment="1">
      <alignment horizontal="left" vertical="center" wrapText="1"/>
      <protection/>
    </xf>
    <xf numFmtId="0" fontId="0" fillId="0" borderId="4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4" borderId="42" xfId="18" applyFont="1" applyFill="1" applyBorder="1" applyAlignment="1">
      <alignment horizontal="left" vertical="center" wrapText="1"/>
      <protection/>
    </xf>
    <xf numFmtId="0" fontId="0" fillId="0" borderId="42" xfId="18" applyFont="1" applyBorder="1" applyAlignment="1">
      <alignment horizontal="left" vertical="center" wrapText="1"/>
      <protection/>
    </xf>
    <xf numFmtId="0" fontId="0" fillId="0" borderId="10" xfId="18" applyFont="1" applyBorder="1" applyAlignment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dotacje" xfId="18"/>
    <cellStyle name="Normalny_PFGZGIK" xfId="19"/>
    <cellStyle name="Normalny_projekt_budżetu" xfId="20"/>
    <cellStyle name="Normalny_projekt_budżetu_tabele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16" sqref="D16"/>
    </sheetView>
  </sheetViews>
  <sheetFormatPr defaultColWidth="9.140625" defaultRowHeight="12.75"/>
  <cols>
    <col min="1" max="1" width="5.7109375" style="112" customWidth="1"/>
    <col min="2" max="2" width="3.57421875" style="47" customWidth="1"/>
    <col min="3" max="3" width="23.57421875" style="113" customWidth="1"/>
    <col min="4" max="4" width="46.140625" style="47" customWidth="1"/>
    <col min="5" max="9" width="12.140625" style="47" customWidth="1"/>
    <col min="10" max="16384" width="9.140625" style="47" customWidth="1"/>
  </cols>
  <sheetData>
    <row r="1" spans="1:9" ht="12.75">
      <c r="A1" s="44"/>
      <c r="B1" s="45"/>
      <c r="C1" s="46"/>
      <c r="D1" s="45"/>
      <c r="E1" s="45"/>
      <c r="F1" s="45"/>
      <c r="G1" s="43" t="s">
        <v>88</v>
      </c>
      <c r="H1" s="265" t="s">
        <v>275</v>
      </c>
      <c r="I1" s="265"/>
    </row>
    <row r="2" spans="1:9" ht="12.75">
      <c r="A2" s="44"/>
      <c r="B2" s="45"/>
      <c r="C2" s="46"/>
      <c r="D2" s="45"/>
      <c r="E2" s="45"/>
      <c r="F2" s="45"/>
      <c r="G2" s="43" t="s">
        <v>25</v>
      </c>
      <c r="H2" s="265" t="s">
        <v>276</v>
      </c>
      <c r="I2" s="265"/>
    </row>
    <row r="3" spans="1:9" ht="12.75">
      <c r="A3" s="44"/>
      <c r="B3" s="45"/>
      <c r="C3" s="46"/>
      <c r="D3" s="45"/>
      <c r="E3" s="45"/>
      <c r="F3" s="45"/>
      <c r="G3" s="45"/>
      <c r="H3" s="46"/>
      <c r="I3" s="46"/>
    </row>
    <row r="4" spans="1:9" ht="15">
      <c r="A4" s="272" t="s">
        <v>45</v>
      </c>
      <c r="B4" s="272"/>
      <c r="C4" s="272"/>
      <c r="D4" s="272"/>
      <c r="E4" s="272"/>
      <c r="F4" s="272"/>
      <c r="G4" s="272"/>
      <c r="H4" s="272"/>
      <c r="I4" s="272"/>
    </row>
    <row r="5" spans="1:9" ht="12.75">
      <c r="A5" s="44"/>
      <c r="B5" s="45"/>
      <c r="C5" s="46"/>
      <c r="D5" s="45"/>
      <c r="E5" s="45"/>
      <c r="F5" s="45"/>
      <c r="G5" s="45"/>
      <c r="H5" s="45"/>
      <c r="I5" s="48" t="s">
        <v>26</v>
      </c>
    </row>
    <row r="6" spans="1:9" ht="15" customHeight="1">
      <c r="A6" s="276" t="s">
        <v>0</v>
      </c>
      <c r="B6" s="279" t="s">
        <v>46</v>
      </c>
      <c r="C6" s="285" t="s">
        <v>28</v>
      </c>
      <c r="D6" s="286"/>
      <c r="E6" s="276" t="s">
        <v>47</v>
      </c>
      <c r="F6" s="273" t="s">
        <v>93</v>
      </c>
      <c r="G6" s="274"/>
      <c r="H6" s="274"/>
      <c r="I6" s="275"/>
    </row>
    <row r="7" spans="1:9" ht="14.25" customHeight="1">
      <c r="A7" s="277"/>
      <c r="B7" s="280"/>
      <c r="C7" s="262"/>
      <c r="D7" s="254"/>
      <c r="E7" s="277"/>
      <c r="F7" s="262" t="s">
        <v>48</v>
      </c>
      <c r="G7" s="264" t="s">
        <v>89</v>
      </c>
      <c r="H7" s="253"/>
      <c r="I7" s="254" t="s">
        <v>92</v>
      </c>
    </row>
    <row r="8" spans="1:9" ht="26.25" customHeight="1">
      <c r="A8" s="278"/>
      <c r="B8" s="281"/>
      <c r="C8" s="287"/>
      <c r="D8" s="288"/>
      <c r="E8" s="278"/>
      <c r="F8" s="263"/>
      <c r="G8" s="49" t="s">
        <v>90</v>
      </c>
      <c r="H8" s="49" t="s">
        <v>91</v>
      </c>
      <c r="I8" s="255"/>
    </row>
    <row r="9" spans="1:9" s="51" customFormat="1" ht="12.75" customHeight="1">
      <c r="A9" s="50"/>
      <c r="B9" s="50"/>
      <c r="C9" s="50"/>
      <c r="D9" s="50"/>
      <c r="E9" s="50"/>
      <c r="F9" s="50"/>
      <c r="G9" s="50"/>
      <c r="H9" s="50"/>
      <c r="I9" s="50"/>
    </row>
    <row r="10" spans="1:10" ht="15" customHeight="1">
      <c r="A10" s="292" t="s">
        <v>33</v>
      </c>
      <c r="B10" s="52">
        <v>1</v>
      </c>
      <c r="C10" s="53" t="s">
        <v>34</v>
      </c>
      <c r="D10" s="54" t="s">
        <v>49</v>
      </c>
      <c r="E10" s="55">
        <f>SUM(F10:I10)</f>
        <v>8000</v>
      </c>
      <c r="F10" s="56">
        <v>0</v>
      </c>
      <c r="G10" s="57">
        <v>0</v>
      </c>
      <c r="H10" s="57">
        <v>0</v>
      </c>
      <c r="I10" s="58">
        <v>8000</v>
      </c>
      <c r="J10" s="59"/>
    </row>
    <row r="11" spans="1:10" ht="15" customHeight="1">
      <c r="A11" s="293"/>
      <c r="B11" s="256" t="s">
        <v>125</v>
      </c>
      <c r="C11" s="257"/>
      <c r="D11" s="258"/>
      <c r="E11" s="60">
        <f>E10</f>
        <v>8000</v>
      </c>
      <c r="F11" s="61">
        <f>F10</f>
        <v>0</v>
      </c>
      <c r="G11" s="62">
        <f>G10</f>
        <v>0</v>
      </c>
      <c r="H11" s="62">
        <f>H10</f>
        <v>0</v>
      </c>
      <c r="I11" s="63">
        <f>I10</f>
        <v>8000</v>
      </c>
      <c r="J11" s="59"/>
    </row>
    <row r="12" spans="1:9" ht="15.75" customHeight="1">
      <c r="A12" s="266">
        <v>600</v>
      </c>
      <c r="B12" s="64">
        <v>1</v>
      </c>
      <c r="C12" s="289" t="s">
        <v>39</v>
      </c>
      <c r="D12" s="65" t="s">
        <v>50</v>
      </c>
      <c r="E12" s="66">
        <f aca="true" t="shared" si="0" ref="E12:E54">SUM(F12:I12)</f>
        <v>5000</v>
      </c>
      <c r="F12" s="67">
        <v>5000</v>
      </c>
      <c r="G12" s="68">
        <v>0</v>
      </c>
      <c r="H12" s="68">
        <v>0</v>
      </c>
      <c r="I12" s="69">
        <v>0</v>
      </c>
    </row>
    <row r="13" spans="1:9" ht="15" customHeight="1">
      <c r="A13" s="267"/>
      <c r="B13" s="70">
        <v>2</v>
      </c>
      <c r="C13" s="290"/>
      <c r="D13" s="71" t="s">
        <v>51</v>
      </c>
      <c r="E13" s="72">
        <f t="shared" si="0"/>
        <v>25000</v>
      </c>
      <c r="F13" s="73">
        <v>25000</v>
      </c>
      <c r="G13" s="74">
        <v>0</v>
      </c>
      <c r="H13" s="74">
        <v>0</v>
      </c>
      <c r="I13" s="75">
        <v>0</v>
      </c>
    </row>
    <row r="14" spans="1:9" ht="26.25" customHeight="1">
      <c r="A14" s="267"/>
      <c r="B14" s="76">
        <v>3</v>
      </c>
      <c r="C14" s="291"/>
      <c r="D14" s="77" t="s">
        <v>52</v>
      </c>
      <c r="E14" s="78">
        <f t="shared" si="0"/>
        <v>1600000</v>
      </c>
      <c r="F14" s="79">
        <v>0</v>
      </c>
      <c r="G14" s="80">
        <v>0</v>
      </c>
      <c r="H14" s="80">
        <v>1600000</v>
      </c>
      <c r="I14" s="81">
        <v>0</v>
      </c>
    </row>
    <row r="15" spans="1:9" ht="15.75" customHeight="1">
      <c r="A15" s="268"/>
      <c r="B15" s="269" t="s">
        <v>94</v>
      </c>
      <c r="C15" s="270"/>
      <c r="D15" s="271"/>
      <c r="E15" s="82">
        <f>SUM(E12:E14)</f>
        <v>1630000</v>
      </c>
      <c r="F15" s="83">
        <f>SUM(F12:F14)</f>
        <v>30000</v>
      </c>
      <c r="G15" s="84">
        <f>SUM(G12:G14)</f>
        <v>0</v>
      </c>
      <c r="H15" s="84">
        <f>SUM(H12:H14)</f>
        <v>1600000</v>
      </c>
      <c r="I15" s="85">
        <f>SUM(I12:I14)</f>
        <v>0</v>
      </c>
    </row>
    <row r="16" spans="1:9" ht="26.25" customHeight="1">
      <c r="A16" s="250">
        <v>700</v>
      </c>
      <c r="B16" s="64">
        <v>1</v>
      </c>
      <c r="C16" s="289" t="s">
        <v>42</v>
      </c>
      <c r="D16" s="65" t="s">
        <v>53</v>
      </c>
      <c r="E16" s="66">
        <f t="shared" si="0"/>
        <v>120000</v>
      </c>
      <c r="F16" s="67">
        <v>120000</v>
      </c>
      <c r="G16" s="68">
        <v>0</v>
      </c>
      <c r="H16" s="68">
        <v>0</v>
      </c>
      <c r="I16" s="69">
        <v>0</v>
      </c>
    </row>
    <row r="17" spans="1:9" ht="26.25" customHeight="1">
      <c r="A17" s="251"/>
      <c r="B17" s="76">
        <v>2</v>
      </c>
      <c r="C17" s="291"/>
      <c r="D17" s="77" t="s">
        <v>54</v>
      </c>
      <c r="E17" s="78">
        <f t="shared" si="0"/>
        <v>13772</v>
      </c>
      <c r="F17" s="79">
        <v>0</v>
      </c>
      <c r="G17" s="80">
        <v>0</v>
      </c>
      <c r="H17" s="80">
        <v>13772</v>
      </c>
      <c r="I17" s="81">
        <v>0</v>
      </c>
    </row>
    <row r="18" spans="1:9" ht="15.75" customHeight="1">
      <c r="A18" s="252"/>
      <c r="B18" s="256" t="s">
        <v>95</v>
      </c>
      <c r="C18" s="257"/>
      <c r="D18" s="258"/>
      <c r="E18" s="86">
        <f>SUM(E16:E17)</f>
        <v>133772</v>
      </c>
      <c r="F18" s="87">
        <f>SUM(F16:F17)</f>
        <v>120000</v>
      </c>
      <c r="G18" s="88">
        <f>SUM(G16:G17)</f>
        <v>0</v>
      </c>
      <c r="H18" s="88">
        <f>SUM(H16:H17)</f>
        <v>13772</v>
      </c>
      <c r="I18" s="89">
        <f>SUM(I16:I17)</f>
        <v>0</v>
      </c>
    </row>
    <row r="19" spans="1:9" ht="15" customHeight="1">
      <c r="A19" s="266">
        <v>710</v>
      </c>
      <c r="B19" s="64">
        <v>1</v>
      </c>
      <c r="C19" s="289" t="s">
        <v>43</v>
      </c>
      <c r="D19" s="65" t="s">
        <v>55</v>
      </c>
      <c r="E19" s="66">
        <f t="shared" si="0"/>
        <v>15</v>
      </c>
      <c r="F19" s="67">
        <v>15</v>
      </c>
      <c r="G19" s="68">
        <v>0</v>
      </c>
      <c r="H19" s="68">
        <v>0</v>
      </c>
      <c r="I19" s="69">
        <v>0</v>
      </c>
    </row>
    <row r="20" spans="1:9" ht="15" customHeight="1">
      <c r="A20" s="267"/>
      <c r="B20" s="70">
        <v>2</v>
      </c>
      <c r="C20" s="290"/>
      <c r="D20" s="71" t="s">
        <v>56</v>
      </c>
      <c r="E20" s="72">
        <f t="shared" si="0"/>
        <v>192360</v>
      </c>
      <c r="F20" s="73">
        <v>0</v>
      </c>
      <c r="G20" s="74">
        <v>0</v>
      </c>
      <c r="H20" s="74">
        <v>192360</v>
      </c>
      <c r="I20" s="75">
        <v>0</v>
      </c>
    </row>
    <row r="21" spans="1:9" ht="26.25" customHeight="1">
      <c r="A21" s="267"/>
      <c r="B21" s="76">
        <v>3</v>
      </c>
      <c r="C21" s="291"/>
      <c r="D21" s="77" t="s">
        <v>57</v>
      </c>
      <c r="E21" s="78">
        <f t="shared" si="0"/>
        <v>57215</v>
      </c>
      <c r="F21" s="79">
        <v>0</v>
      </c>
      <c r="G21" s="80">
        <v>0</v>
      </c>
      <c r="H21" s="80">
        <v>57215</v>
      </c>
      <c r="I21" s="81">
        <v>0</v>
      </c>
    </row>
    <row r="22" spans="1:9" ht="15.75" customHeight="1">
      <c r="A22" s="268"/>
      <c r="B22" s="269" t="s">
        <v>96</v>
      </c>
      <c r="C22" s="270"/>
      <c r="D22" s="271"/>
      <c r="E22" s="82">
        <f>SUM(E19:E21)</f>
        <v>249590</v>
      </c>
      <c r="F22" s="83">
        <f>SUM(F19:F21)</f>
        <v>15</v>
      </c>
      <c r="G22" s="84">
        <f>SUM(G19:G21)</f>
        <v>0</v>
      </c>
      <c r="H22" s="84">
        <f>SUM(H19:H21)</f>
        <v>249575</v>
      </c>
      <c r="I22" s="85">
        <f>SUM(I19:I21)</f>
        <v>0</v>
      </c>
    </row>
    <row r="23" spans="1:9" ht="15" customHeight="1">
      <c r="A23" s="250">
        <v>750</v>
      </c>
      <c r="B23" s="64">
        <v>1</v>
      </c>
      <c r="C23" s="282" t="s">
        <v>58</v>
      </c>
      <c r="D23" s="65" t="s">
        <v>59</v>
      </c>
      <c r="E23" s="66">
        <f t="shared" si="0"/>
        <v>1200000</v>
      </c>
      <c r="F23" s="67">
        <v>1200000</v>
      </c>
      <c r="G23" s="68">
        <v>0</v>
      </c>
      <c r="H23" s="68">
        <v>0</v>
      </c>
      <c r="I23" s="69">
        <v>0</v>
      </c>
    </row>
    <row r="24" spans="1:9" ht="15" customHeight="1">
      <c r="A24" s="251"/>
      <c r="B24" s="70">
        <v>2</v>
      </c>
      <c r="C24" s="283"/>
      <c r="D24" s="71" t="s">
        <v>60</v>
      </c>
      <c r="E24" s="72">
        <f t="shared" si="0"/>
        <v>70000</v>
      </c>
      <c r="F24" s="73">
        <v>70000</v>
      </c>
      <c r="G24" s="74">
        <v>0</v>
      </c>
      <c r="H24" s="74">
        <v>0</v>
      </c>
      <c r="I24" s="75">
        <v>0</v>
      </c>
    </row>
    <row r="25" spans="1:9" ht="15" customHeight="1">
      <c r="A25" s="251"/>
      <c r="B25" s="70">
        <v>3</v>
      </c>
      <c r="C25" s="283"/>
      <c r="D25" s="71" t="s">
        <v>61</v>
      </c>
      <c r="E25" s="72">
        <f t="shared" si="0"/>
        <v>150000</v>
      </c>
      <c r="F25" s="73">
        <v>150000</v>
      </c>
      <c r="G25" s="74">
        <v>0</v>
      </c>
      <c r="H25" s="74">
        <v>0</v>
      </c>
      <c r="I25" s="75">
        <v>0</v>
      </c>
    </row>
    <row r="26" spans="1:9" ht="15" customHeight="1">
      <c r="A26" s="251"/>
      <c r="B26" s="70">
        <v>4</v>
      </c>
      <c r="C26" s="283"/>
      <c r="D26" s="71" t="s">
        <v>62</v>
      </c>
      <c r="E26" s="72">
        <f t="shared" si="0"/>
        <v>30000</v>
      </c>
      <c r="F26" s="73">
        <v>30000</v>
      </c>
      <c r="G26" s="74">
        <v>0</v>
      </c>
      <c r="H26" s="74">
        <v>0</v>
      </c>
      <c r="I26" s="75">
        <v>0</v>
      </c>
    </row>
    <row r="27" spans="1:9" ht="33.75" customHeight="1">
      <c r="A27" s="251"/>
      <c r="B27" s="76">
        <v>5</v>
      </c>
      <c r="C27" s="284"/>
      <c r="D27" s="77" t="s">
        <v>63</v>
      </c>
      <c r="E27" s="78">
        <f t="shared" si="0"/>
        <v>212323</v>
      </c>
      <c r="F27" s="79">
        <v>0</v>
      </c>
      <c r="G27" s="80">
        <v>0</v>
      </c>
      <c r="H27" s="80">
        <v>212323</v>
      </c>
      <c r="I27" s="81">
        <v>0</v>
      </c>
    </row>
    <row r="28" spans="1:9" ht="15.75" customHeight="1">
      <c r="A28" s="252"/>
      <c r="B28" s="256" t="s">
        <v>97</v>
      </c>
      <c r="C28" s="257"/>
      <c r="D28" s="258"/>
      <c r="E28" s="90">
        <f>SUM(E23:E27)</f>
        <v>1662323</v>
      </c>
      <c r="F28" s="91">
        <f>SUM(F23:F27)</f>
        <v>1450000</v>
      </c>
      <c r="G28" s="92">
        <f>SUM(G23:G27)</f>
        <v>0</v>
      </c>
      <c r="H28" s="92">
        <f>SUM(H23:H27)</f>
        <v>212323</v>
      </c>
      <c r="I28" s="93">
        <f>SUM(I23:I27)</f>
        <v>0</v>
      </c>
    </row>
    <row r="29" spans="1:9" ht="26.25" customHeight="1">
      <c r="A29" s="266">
        <v>754</v>
      </c>
      <c r="B29" s="52">
        <v>1</v>
      </c>
      <c r="C29" s="94" t="s">
        <v>64</v>
      </c>
      <c r="D29" s="54" t="s">
        <v>65</v>
      </c>
      <c r="E29" s="55">
        <f t="shared" si="0"/>
        <v>81560</v>
      </c>
      <c r="F29" s="56">
        <v>0</v>
      </c>
      <c r="G29" s="57">
        <v>0</v>
      </c>
      <c r="H29" s="57">
        <v>81560</v>
      </c>
      <c r="I29" s="58">
        <v>0</v>
      </c>
    </row>
    <row r="30" spans="1:9" ht="16.5" customHeight="1">
      <c r="A30" s="268"/>
      <c r="B30" s="269" t="s">
        <v>126</v>
      </c>
      <c r="C30" s="270"/>
      <c r="D30" s="271"/>
      <c r="E30" s="95">
        <f>E29</f>
        <v>81560</v>
      </c>
      <c r="F30" s="96">
        <f>F29</f>
        <v>0</v>
      </c>
      <c r="G30" s="97">
        <f>G29</f>
        <v>0</v>
      </c>
      <c r="H30" s="97">
        <f>H29</f>
        <v>81560</v>
      </c>
      <c r="I30" s="98">
        <f>I29</f>
        <v>0</v>
      </c>
    </row>
    <row r="31" spans="1:9" ht="30" customHeight="1">
      <c r="A31" s="250">
        <v>756</v>
      </c>
      <c r="B31" s="64">
        <v>1</v>
      </c>
      <c r="C31" s="282" t="s">
        <v>66</v>
      </c>
      <c r="D31" s="65" t="s">
        <v>67</v>
      </c>
      <c r="E31" s="66">
        <f t="shared" si="0"/>
        <v>8400000</v>
      </c>
      <c r="F31" s="67">
        <v>8400000</v>
      </c>
      <c r="G31" s="68">
        <v>0</v>
      </c>
      <c r="H31" s="68">
        <v>0</v>
      </c>
      <c r="I31" s="69">
        <v>0</v>
      </c>
    </row>
    <row r="32" spans="1:9" ht="30" customHeight="1">
      <c r="A32" s="251"/>
      <c r="B32" s="76">
        <v>2</v>
      </c>
      <c r="C32" s="284"/>
      <c r="D32" s="77" t="s">
        <v>68</v>
      </c>
      <c r="E32" s="78">
        <f t="shared" si="0"/>
        <v>260000</v>
      </c>
      <c r="F32" s="79">
        <v>260000</v>
      </c>
      <c r="G32" s="80">
        <v>0</v>
      </c>
      <c r="H32" s="80">
        <v>0</v>
      </c>
      <c r="I32" s="81">
        <v>0</v>
      </c>
    </row>
    <row r="33" spans="1:9" ht="15.75" customHeight="1">
      <c r="A33" s="252"/>
      <c r="B33" s="256" t="s">
        <v>98</v>
      </c>
      <c r="C33" s="257"/>
      <c r="D33" s="258"/>
      <c r="E33" s="86">
        <f>SUM(E31:E32)</f>
        <v>8660000</v>
      </c>
      <c r="F33" s="87">
        <f>SUM(F31:F32)</f>
        <v>8660000</v>
      </c>
      <c r="G33" s="88">
        <f>SUM(G31:G32)</f>
        <v>0</v>
      </c>
      <c r="H33" s="88">
        <f>SUM(H31:H32)</f>
        <v>0</v>
      </c>
      <c r="I33" s="89">
        <f>SUM(I31:I32)</f>
        <v>0</v>
      </c>
    </row>
    <row r="34" spans="1:9" ht="15" customHeight="1">
      <c r="A34" s="266">
        <v>758</v>
      </c>
      <c r="B34" s="64">
        <v>1</v>
      </c>
      <c r="C34" s="282" t="s">
        <v>69</v>
      </c>
      <c r="D34" s="65" t="s">
        <v>70</v>
      </c>
      <c r="E34" s="66">
        <f t="shared" si="0"/>
        <v>6109695</v>
      </c>
      <c r="F34" s="67">
        <v>6109695</v>
      </c>
      <c r="G34" s="68">
        <v>0</v>
      </c>
      <c r="H34" s="68">
        <v>0</v>
      </c>
      <c r="I34" s="69">
        <v>0</v>
      </c>
    </row>
    <row r="35" spans="1:9" ht="15" customHeight="1">
      <c r="A35" s="267"/>
      <c r="B35" s="70">
        <v>2</v>
      </c>
      <c r="C35" s="283"/>
      <c r="D35" s="71" t="s">
        <v>71</v>
      </c>
      <c r="E35" s="72">
        <f t="shared" si="0"/>
        <v>460716</v>
      </c>
      <c r="F35" s="73">
        <v>460716</v>
      </c>
      <c r="G35" s="74">
        <v>0</v>
      </c>
      <c r="H35" s="74">
        <v>0</v>
      </c>
      <c r="I35" s="75">
        <v>0</v>
      </c>
    </row>
    <row r="36" spans="1:9" ht="15" customHeight="1">
      <c r="A36" s="267"/>
      <c r="B36" s="76">
        <v>3</v>
      </c>
      <c r="C36" s="284"/>
      <c r="D36" s="99" t="s">
        <v>72</v>
      </c>
      <c r="E36" s="78">
        <f t="shared" si="0"/>
        <v>5914</v>
      </c>
      <c r="F36" s="79">
        <v>5914</v>
      </c>
      <c r="G36" s="80">
        <v>0</v>
      </c>
      <c r="H36" s="80">
        <v>0</v>
      </c>
      <c r="I36" s="81">
        <v>0</v>
      </c>
    </row>
    <row r="37" spans="1:9" ht="15" customHeight="1">
      <c r="A37" s="268"/>
      <c r="B37" s="269" t="s">
        <v>99</v>
      </c>
      <c r="C37" s="270"/>
      <c r="D37" s="271"/>
      <c r="E37" s="82">
        <f>SUM(E34:E36)</f>
        <v>6576325</v>
      </c>
      <c r="F37" s="83">
        <f>SUM(F34:F36)</f>
        <v>6576325</v>
      </c>
      <c r="G37" s="84">
        <f>SUM(G34:G36)</f>
        <v>0</v>
      </c>
      <c r="H37" s="84">
        <f>SUM(H34:H36)</f>
        <v>0</v>
      </c>
      <c r="I37" s="85">
        <f>SUM(I34:I36)</f>
        <v>0</v>
      </c>
    </row>
    <row r="38" spans="1:9" ht="26.25" customHeight="1">
      <c r="A38" s="250">
        <v>801</v>
      </c>
      <c r="B38" s="64">
        <v>1</v>
      </c>
      <c r="C38" s="282" t="s">
        <v>73</v>
      </c>
      <c r="D38" s="65" t="s">
        <v>101</v>
      </c>
      <c r="E38" s="66">
        <f t="shared" si="0"/>
        <v>11000</v>
      </c>
      <c r="F38" s="67">
        <v>11000</v>
      </c>
      <c r="G38" s="68">
        <v>0</v>
      </c>
      <c r="H38" s="68">
        <v>0</v>
      </c>
      <c r="I38" s="69">
        <v>0</v>
      </c>
    </row>
    <row r="39" spans="1:9" ht="15.75" customHeight="1">
      <c r="A39" s="251"/>
      <c r="B39" s="70">
        <v>2</v>
      </c>
      <c r="C39" s="283"/>
      <c r="D39" s="71" t="s">
        <v>74</v>
      </c>
      <c r="E39" s="72">
        <f t="shared" si="0"/>
        <v>30000</v>
      </c>
      <c r="F39" s="73">
        <v>30000</v>
      </c>
      <c r="G39" s="74">
        <v>0</v>
      </c>
      <c r="H39" s="74">
        <v>0</v>
      </c>
      <c r="I39" s="75">
        <v>0</v>
      </c>
    </row>
    <row r="40" spans="1:9" ht="15" customHeight="1">
      <c r="A40" s="251"/>
      <c r="B40" s="76">
        <v>3</v>
      </c>
      <c r="C40" s="284"/>
      <c r="D40" s="77" t="s">
        <v>62</v>
      </c>
      <c r="E40" s="78">
        <f t="shared" si="0"/>
        <v>500</v>
      </c>
      <c r="F40" s="79">
        <v>500</v>
      </c>
      <c r="G40" s="80">
        <v>0</v>
      </c>
      <c r="H40" s="80">
        <v>0</v>
      </c>
      <c r="I40" s="81">
        <v>0</v>
      </c>
    </row>
    <row r="41" spans="1:9" ht="15" customHeight="1">
      <c r="A41" s="252"/>
      <c r="B41" s="256" t="s">
        <v>100</v>
      </c>
      <c r="C41" s="257"/>
      <c r="D41" s="258"/>
      <c r="E41" s="90">
        <f>SUM(E38:E40)</f>
        <v>41500</v>
      </c>
      <c r="F41" s="91">
        <f>SUM(F38:F40)</f>
        <v>41500</v>
      </c>
      <c r="G41" s="92">
        <f>SUM(G38:G40)</f>
        <v>0</v>
      </c>
      <c r="H41" s="92">
        <f>SUM(H38:H40)</f>
        <v>0</v>
      </c>
      <c r="I41" s="93">
        <f>SUM(I38:I40)</f>
        <v>0</v>
      </c>
    </row>
    <row r="42" spans="1:9" ht="26.25" customHeight="1">
      <c r="A42" s="266">
        <v>851</v>
      </c>
      <c r="B42" s="52">
        <v>1</v>
      </c>
      <c r="C42" s="94" t="s">
        <v>75</v>
      </c>
      <c r="D42" s="54" t="s">
        <v>76</v>
      </c>
      <c r="E42" s="55">
        <f t="shared" si="0"/>
        <v>13230</v>
      </c>
      <c r="F42" s="56">
        <v>0</v>
      </c>
      <c r="G42" s="57">
        <v>0</v>
      </c>
      <c r="H42" s="57">
        <v>13230</v>
      </c>
      <c r="I42" s="58">
        <v>0</v>
      </c>
    </row>
    <row r="43" spans="1:9" ht="17.25" customHeight="1">
      <c r="A43" s="268"/>
      <c r="B43" s="269" t="s">
        <v>127</v>
      </c>
      <c r="C43" s="270"/>
      <c r="D43" s="271"/>
      <c r="E43" s="95">
        <f>E42</f>
        <v>13230</v>
      </c>
      <c r="F43" s="96">
        <f>F42</f>
        <v>0</v>
      </c>
      <c r="G43" s="97">
        <f>G42</f>
        <v>0</v>
      </c>
      <c r="H43" s="97">
        <f>H42</f>
        <v>13230</v>
      </c>
      <c r="I43" s="98">
        <f>I42</f>
        <v>0</v>
      </c>
    </row>
    <row r="44" spans="1:9" ht="15" customHeight="1">
      <c r="A44" s="250">
        <v>852</v>
      </c>
      <c r="B44" s="64">
        <v>1</v>
      </c>
      <c r="C44" s="282" t="s">
        <v>77</v>
      </c>
      <c r="D44" s="65" t="s">
        <v>78</v>
      </c>
      <c r="E44" s="66">
        <f t="shared" si="0"/>
        <v>797100</v>
      </c>
      <c r="F44" s="67">
        <v>797100</v>
      </c>
      <c r="G44" s="68">
        <v>0</v>
      </c>
      <c r="H44" s="68">
        <v>0</v>
      </c>
      <c r="I44" s="69">
        <v>0</v>
      </c>
    </row>
    <row r="45" spans="1:9" ht="26.25" customHeight="1">
      <c r="A45" s="251"/>
      <c r="B45" s="70">
        <v>2</v>
      </c>
      <c r="C45" s="283"/>
      <c r="D45" s="71" t="s">
        <v>79</v>
      </c>
      <c r="E45" s="72">
        <f t="shared" si="0"/>
        <v>4058</v>
      </c>
      <c r="F45" s="73">
        <v>4058</v>
      </c>
      <c r="G45" s="74">
        <v>0</v>
      </c>
      <c r="H45" s="74">
        <v>0</v>
      </c>
      <c r="I45" s="75">
        <v>0</v>
      </c>
    </row>
    <row r="46" spans="1:9" ht="27" customHeight="1">
      <c r="A46" s="251"/>
      <c r="B46" s="70">
        <v>3</v>
      </c>
      <c r="C46" s="283"/>
      <c r="D46" s="71" t="s">
        <v>80</v>
      </c>
      <c r="E46" s="72">
        <f t="shared" si="0"/>
        <v>192462</v>
      </c>
      <c r="F46" s="73">
        <v>0</v>
      </c>
      <c r="G46" s="74">
        <v>192462</v>
      </c>
      <c r="H46" s="74">
        <v>0</v>
      </c>
      <c r="I46" s="75">
        <v>0</v>
      </c>
    </row>
    <row r="47" spans="1:9" ht="34.5" customHeight="1">
      <c r="A47" s="251"/>
      <c r="B47" s="70">
        <v>4</v>
      </c>
      <c r="C47" s="283"/>
      <c r="D47" s="71" t="s">
        <v>81</v>
      </c>
      <c r="E47" s="72">
        <f t="shared" si="0"/>
        <v>526680</v>
      </c>
      <c r="F47" s="73">
        <v>0</v>
      </c>
      <c r="G47" s="74">
        <v>526680</v>
      </c>
      <c r="H47" s="74">
        <v>0</v>
      </c>
      <c r="I47" s="75">
        <v>0</v>
      </c>
    </row>
    <row r="48" spans="1:9" ht="15.75" customHeight="1">
      <c r="A48" s="251"/>
      <c r="B48" s="70">
        <v>5</v>
      </c>
      <c r="C48" s="283"/>
      <c r="D48" s="71" t="s">
        <v>82</v>
      </c>
      <c r="E48" s="72">
        <f t="shared" si="0"/>
        <v>9300</v>
      </c>
      <c r="F48" s="73">
        <v>9300</v>
      </c>
      <c r="G48" s="74">
        <v>0</v>
      </c>
      <c r="H48" s="74">
        <v>0</v>
      </c>
      <c r="I48" s="75">
        <v>0</v>
      </c>
    </row>
    <row r="49" spans="1:9" ht="26.25" customHeight="1">
      <c r="A49" s="251"/>
      <c r="B49" s="70">
        <v>6</v>
      </c>
      <c r="C49" s="283"/>
      <c r="D49" s="71" t="s">
        <v>83</v>
      </c>
      <c r="E49" s="72">
        <f t="shared" si="0"/>
        <v>2060892</v>
      </c>
      <c r="F49" s="73">
        <v>0</v>
      </c>
      <c r="G49" s="74">
        <v>2060892</v>
      </c>
      <c r="H49" s="74">
        <v>0</v>
      </c>
      <c r="I49" s="75">
        <v>0</v>
      </c>
    </row>
    <row r="50" spans="1:9" ht="15" customHeight="1">
      <c r="A50" s="251"/>
      <c r="B50" s="76">
        <v>7</v>
      </c>
      <c r="C50" s="284"/>
      <c r="D50" s="77" t="s">
        <v>62</v>
      </c>
      <c r="E50" s="78">
        <f t="shared" si="0"/>
        <v>500</v>
      </c>
      <c r="F50" s="79">
        <v>500</v>
      </c>
      <c r="G50" s="80">
        <v>0</v>
      </c>
      <c r="H50" s="80">
        <v>0</v>
      </c>
      <c r="I50" s="81">
        <v>0</v>
      </c>
    </row>
    <row r="51" spans="1:9" ht="15" customHeight="1">
      <c r="A51" s="252"/>
      <c r="B51" s="256" t="s">
        <v>102</v>
      </c>
      <c r="C51" s="257"/>
      <c r="D51" s="258"/>
      <c r="E51" s="90">
        <f>SUM(E44:E50)</f>
        <v>3590992</v>
      </c>
      <c r="F51" s="91">
        <f>SUM(F44:F50)</f>
        <v>810958</v>
      </c>
      <c r="G51" s="92">
        <f>SUM(G44:G50)</f>
        <v>2780034</v>
      </c>
      <c r="H51" s="92">
        <f>SUM(H44:H50)</f>
        <v>0</v>
      </c>
      <c r="I51" s="93">
        <f>SUM(I44:I50)</f>
        <v>0</v>
      </c>
    </row>
    <row r="52" spans="1:9" ht="26.25" customHeight="1">
      <c r="A52" s="266">
        <v>853</v>
      </c>
      <c r="B52" s="52">
        <v>1</v>
      </c>
      <c r="C52" s="94" t="s">
        <v>84</v>
      </c>
      <c r="D52" s="54" t="s">
        <v>85</v>
      </c>
      <c r="E52" s="55">
        <f t="shared" si="0"/>
        <v>7000</v>
      </c>
      <c r="F52" s="56">
        <v>7000</v>
      </c>
      <c r="G52" s="57">
        <v>0</v>
      </c>
      <c r="H52" s="57">
        <v>0</v>
      </c>
      <c r="I52" s="58">
        <v>0</v>
      </c>
    </row>
    <row r="53" spans="1:9" ht="15.75" customHeight="1">
      <c r="A53" s="268"/>
      <c r="B53" s="269" t="s">
        <v>128</v>
      </c>
      <c r="C53" s="270"/>
      <c r="D53" s="271"/>
      <c r="E53" s="100">
        <f>E52</f>
        <v>7000</v>
      </c>
      <c r="F53" s="101">
        <f>F52</f>
        <v>7000</v>
      </c>
      <c r="G53" s="102">
        <f>G52</f>
        <v>0</v>
      </c>
      <c r="H53" s="102">
        <f>H52</f>
        <v>0</v>
      </c>
      <c r="I53" s="103">
        <f>I52</f>
        <v>0</v>
      </c>
    </row>
    <row r="54" spans="1:9" ht="15.75" customHeight="1">
      <c r="A54" s="250">
        <v>854</v>
      </c>
      <c r="B54" s="52">
        <v>1</v>
      </c>
      <c r="C54" s="94" t="s">
        <v>86</v>
      </c>
      <c r="D54" s="54" t="s">
        <v>82</v>
      </c>
      <c r="E54" s="55">
        <f t="shared" si="0"/>
        <v>2000</v>
      </c>
      <c r="F54" s="56">
        <v>2000</v>
      </c>
      <c r="G54" s="57"/>
      <c r="H54" s="57">
        <v>0</v>
      </c>
      <c r="I54" s="58">
        <v>0</v>
      </c>
    </row>
    <row r="55" spans="1:9" ht="15.75" customHeight="1">
      <c r="A55" s="252"/>
      <c r="B55" s="256" t="s">
        <v>129</v>
      </c>
      <c r="C55" s="257"/>
      <c r="D55" s="258"/>
      <c r="E55" s="90">
        <f>E54</f>
        <v>2000</v>
      </c>
      <c r="F55" s="91">
        <f>F54</f>
        <v>2000</v>
      </c>
      <c r="G55" s="92">
        <f>G54</f>
        <v>0</v>
      </c>
      <c r="H55" s="92">
        <f>H54</f>
        <v>0</v>
      </c>
      <c r="I55" s="93">
        <f>I54</f>
        <v>0</v>
      </c>
    </row>
    <row r="56" spans="1:9" ht="12.75" customHeight="1">
      <c r="A56" s="104"/>
      <c r="B56" s="104"/>
      <c r="C56" s="105"/>
      <c r="D56" s="106"/>
      <c r="E56" s="107"/>
      <c r="F56" s="107"/>
      <c r="G56" s="107"/>
      <c r="H56" s="107"/>
      <c r="I56" s="107"/>
    </row>
    <row r="57" spans="1:9" ht="25.5" customHeight="1">
      <c r="A57" s="259" t="s">
        <v>87</v>
      </c>
      <c r="B57" s="260"/>
      <c r="C57" s="260"/>
      <c r="D57" s="261"/>
      <c r="E57" s="108">
        <f>SUM(F57:I57)</f>
        <v>22656292</v>
      </c>
      <c r="F57" s="109">
        <f>F11+F15+F18+F22+F28+F30+F33+F37+F41+F43+F51+F53+F55</f>
        <v>17697798</v>
      </c>
      <c r="G57" s="110">
        <f>G11+G15+G18+G22+G28+G30+G33+G37+G41+G43+G51+G53+G55</f>
        <v>2780034</v>
      </c>
      <c r="H57" s="110">
        <f>H11+H15+H18+H22+H28+H30+H33+H37+H41+H43+H51+H53+H55</f>
        <v>2170460</v>
      </c>
      <c r="I57" s="111">
        <f>I11+I15+I18+I22+I28+I30+I33+I37+I41+I43+I51+I53+I55</f>
        <v>8000</v>
      </c>
    </row>
  </sheetData>
  <mergeCells count="46">
    <mergeCell ref="A52:A53"/>
    <mergeCell ref="B53:D53"/>
    <mergeCell ref="A54:A55"/>
    <mergeCell ref="B55:D55"/>
    <mergeCell ref="A29:A30"/>
    <mergeCell ref="B30:D30"/>
    <mergeCell ref="B43:D43"/>
    <mergeCell ref="A42:A43"/>
    <mergeCell ref="A31:A33"/>
    <mergeCell ref="A34:A37"/>
    <mergeCell ref="A38:A41"/>
    <mergeCell ref="B33:D33"/>
    <mergeCell ref="C31:C32"/>
    <mergeCell ref="C23:C27"/>
    <mergeCell ref="A23:A28"/>
    <mergeCell ref="C6:D8"/>
    <mergeCell ref="C12:C14"/>
    <mergeCell ref="C16:C17"/>
    <mergeCell ref="C19:C21"/>
    <mergeCell ref="A10:A11"/>
    <mergeCell ref="B11:D11"/>
    <mergeCell ref="A44:A51"/>
    <mergeCell ref="C34:C36"/>
    <mergeCell ref="C38:C40"/>
    <mergeCell ref="C44:C50"/>
    <mergeCell ref="B37:D37"/>
    <mergeCell ref="B41:D41"/>
    <mergeCell ref="B51:D51"/>
    <mergeCell ref="A57:D57"/>
    <mergeCell ref="F7:F8"/>
    <mergeCell ref="G7:H7"/>
    <mergeCell ref="I7:I8"/>
    <mergeCell ref="B18:D18"/>
    <mergeCell ref="A16:A18"/>
    <mergeCell ref="B22:D22"/>
    <mergeCell ref="A19:A22"/>
    <mergeCell ref="B28:D28"/>
    <mergeCell ref="E6:E8"/>
    <mergeCell ref="H1:I1"/>
    <mergeCell ref="H2:I2"/>
    <mergeCell ref="A12:A15"/>
    <mergeCell ref="B15:D15"/>
    <mergeCell ref="A4:I4"/>
    <mergeCell ref="F6:I6"/>
    <mergeCell ref="A6:A8"/>
    <mergeCell ref="B6:B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300" verticalDpi="300" orientation="landscape" paperSize="9" r:id="rId1"/>
  <headerFooter alignWithMargins="0">
    <oddFooter>&amp;CStrona &amp;P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2" sqref="I2:J2"/>
    </sheetView>
  </sheetViews>
  <sheetFormatPr defaultColWidth="9.140625" defaultRowHeight="12.75"/>
  <cols>
    <col min="1" max="9" width="9.140625" style="1" customWidth="1"/>
    <col min="10" max="10" width="12.28125" style="1" bestFit="1" customWidth="1"/>
    <col min="11" max="16384" width="9.140625" style="1" customWidth="1"/>
  </cols>
  <sheetData>
    <row r="1" spans="1:10" ht="12.75" customHeight="1">
      <c r="A1" s="165"/>
      <c r="B1" s="166"/>
      <c r="C1" s="165"/>
      <c r="D1" s="165"/>
      <c r="E1" s="165"/>
      <c r="F1" s="165"/>
      <c r="G1" s="165"/>
      <c r="H1" s="43" t="s">
        <v>157</v>
      </c>
      <c r="I1" s="265" t="s">
        <v>275</v>
      </c>
      <c r="J1" s="265"/>
    </row>
    <row r="2" spans="1:10" ht="12.75" customHeight="1">
      <c r="A2" s="165"/>
      <c r="B2" s="166"/>
      <c r="C2" s="165"/>
      <c r="D2" s="165"/>
      <c r="E2" s="165"/>
      <c r="F2" s="165"/>
      <c r="G2" s="165"/>
      <c r="H2" s="43" t="s">
        <v>25</v>
      </c>
      <c r="I2" s="265" t="s">
        <v>276</v>
      </c>
      <c r="J2" s="265"/>
    </row>
    <row r="3" spans="1:10" ht="12.75" customHeight="1">
      <c r="A3" s="189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 customHeight="1">
      <c r="A4" s="189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>
      <c r="A5" s="189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54" customHeight="1">
      <c r="A6" s="361" t="s">
        <v>152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7.25">
      <c r="A7" s="190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30" customHeight="1">
      <c r="A8" s="7" t="s">
        <v>0</v>
      </c>
      <c r="B8" s="7" t="s">
        <v>1</v>
      </c>
      <c r="C8" s="358" t="s">
        <v>2</v>
      </c>
      <c r="D8" s="358"/>
      <c r="E8" s="358"/>
      <c r="F8" s="358"/>
      <c r="G8" s="358"/>
      <c r="H8" s="358"/>
      <c r="I8" s="358"/>
      <c r="J8" s="7" t="s">
        <v>184</v>
      </c>
    </row>
    <row r="9" spans="1:10" ht="14.25" customHeight="1">
      <c r="A9" s="364"/>
      <c r="B9" s="365"/>
      <c r="C9" s="365"/>
      <c r="D9" s="365"/>
      <c r="E9" s="365"/>
      <c r="F9" s="365"/>
      <c r="G9" s="365"/>
      <c r="H9" s="365"/>
      <c r="I9" s="365"/>
      <c r="J9" s="366"/>
    </row>
    <row r="10" spans="1:10" ht="15" customHeight="1">
      <c r="A10" s="191">
        <v>900</v>
      </c>
      <c r="B10" s="191"/>
      <c r="C10" s="367" t="s">
        <v>153</v>
      </c>
      <c r="D10" s="368"/>
      <c r="E10" s="368"/>
      <c r="F10" s="368"/>
      <c r="G10" s="368"/>
      <c r="H10" s="368"/>
      <c r="I10" s="368"/>
      <c r="J10" s="206"/>
    </row>
    <row r="11" spans="1:10" ht="15" customHeight="1">
      <c r="A11" s="192"/>
      <c r="B11" s="193">
        <v>90011</v>
      </c>
      <c r="C11" s="369" t="s">
        <v>154</v>
      </c>
      <c r="D11" s="370"/>
      <c r="E11" s="370"/>
      <c r="F11" s="370"/>
      <c r="G11" s="370"/>
      <c r="H11" s="370"/>
      <c r="I11" s="370"/>
      <c r="J11" s="203"/>
    </row>
    <row r="12" spans="1:10" ht="15" customHeight="1">
      <c r="A12" s="192"/>
      <c r="B12" s="193"/>
      <c r="C12" s="199"/>
      <c r="D12" s="200"/>
      <c r="E12" s="200"/>
      <c r="F12" s="200"/>
      <c r="G12" s="200"/>
      <c r="H12" s="200"/>
      <c r="I12" s="200"/>
      <c r="J12" s="203"/>
    </row>
    <row r="13" spans="1:10" ht="15" customHeight="1">
      <c r="A13" s="192"/>
      <c r="B13" s="193"/>
      <c r="C13" s="371" t="s">
        <v>186</v>
      </c>
      <c r="D13" s="372"/>
      <c r="E13" s="372"/>
      <c r="F13" s="372"/>
      <c r="G13" s="372"/>
      <c r="H13" s="372"/>
      <c r="I13" s="372"/>
      <c r="J13" s="202">
        <v>320000</v>
      </c>
    </row>
    <row r="14" spans="1:10" ht="15" customHeight="1">
      <c r="A14" s="192"/>
      <c r="B14" s="193"/>
      <c r="C14" s="196"/>
      <c r="D14" s="197"/>
      <c r="E14" s="197"/>
      <c r="F14" s="197"/>
      <c r="G14" s="197"/>
      <c r="H14" s="197"/>
      <c r="I14" s="197"/>
      <c r="J14" s="203"/>
    </row>
    <row r="15" spans="1:10" ht="15" customHeight="1">
      <c r="A15" s="192"/>
      <c r="B15" s="193"/>
      <c r="C15" s="362" t="s">
        <v>155</v>
      </c>
      <c r="D15" s="363"/>
      <c r="E15" s="363"/>
      <c r="F15" s="363"/>
      <c r="G15" s="363"/>
      <c r="H15" s="363"/>
      <c r="I15" s="363"/>
      <c r="J15" s="24">
        <v>300000</v>
      </c>
    </row>
    <row r="16" spans="1:10" ht="15" customHeight="1">
      <c r="A16" s="192"/>
      <c r="B16" s="193"/>
      <c r="C16" s="371" t="s">
        <v>187</v>
      </c>
      <c r="D16" s="372"/>
      <c r="E16" s="372"/>
      <c r="F16" s="372"/>
      <c r="G16" s="372"/>
      <c r="H16" s="372"/>
      <c r="I16" s="372"/>
      <c r="J16" s="202"/>
    </row>
    <row r="17" spans="1:10" ht="15" customHeight="1">
      <c r="A17" s="192"/>
      <c r="B17" s="193"/>
      <c r="C17" s="196"/>
      <c r="D17" s="197"/>
      <c r="E17" s="197"/>
      <c r="F17" s="197"/>
      <c r="G17" s="197"/>
      <c r="H17" s="197"/>
      <c r="I17" s="197"/>
      <c r="J17" s="202"/>
    </row>
    <row r="18" spans="1:10" ht="15" customHeight="1">
      <c r="A18" s="192"/>
      <c r="B18" s="193"/>
      <c r="C18" s="373" t="s">
        <v>156</v>
      </c>
      <c r="D18" s="374"/>
      <c r="E18" s="374"/>
      <c r="F18" s="374"/>
      <c r="G18" s="374"/>
      <c r="H18" s="374"/>
      <c r="I18" s="374"/>
      <c r="J18" s="203">
        <f>J13+J15</f>
        <v>620000</v>
      </c>
    </row>
    <row r="19" spans="1:10" ht="15" customHeight="1">
      <c r="A19" s="192"/>
      <c r="B19" s="193"/>
      <c r="C19" s="204"/>
      <c r="D19" s="205"/>
      <c r="E19" s="205"/>
      <c r="F19" s="205"/>
      <c r="G19" s="205"/>
      <c r="H19" s="205"/>
      <c r="I19" s="205"/>
      <c r="J19" s="202"/>
    </row>
    <row r="20" spans="1:12" ht="15" customHeight="1">
      <c r="A20" s="192"/>
      <c r="B20" s="193"/>
      <c r="C20" s="362" t="s">
        <v>140</v>
      </c>
      <c r="D20" s="363"/>
      <c r="E20" s="363"/>
      <c r="F20" s="363"/>
      <c r="G20" s="363"/>
      <c r="H20" s="363"/>
      <c r="I20" s="363"/>
      <c r="J20" s="24">
        <v>619000</v>
      </c>
      <c r="K20" s="5"/>
      <c r="L20" s="5"/>
    </row>
    <row r="21" spans="1:12" ht="18.75" customHeight="1">
      <c r="A21" s="194"/>
      <c r="B21" s="194"/>
      <c r="C21" s="371" t="s">
        <v>188</v>
      </c>
      <c r="D21" s="372"/>
      <c r="E21" s="372"/>
      <c r="F21" s="372"/>
      <c r="G21" s="372"/>
      <c r="H21" s="372"/>
      <c r="I21" s="372"/>
      <c r="J21" s="198"/>
      <c r="K21" s="5"/>
      <c r="L21" s="5"/>
    </row>
    <row r="22" spans="1:12" ht="26.25" customHeight="1">
      <c r="A22" s="194"/>
      <c r="B22" s="194"/>
      <c r="C22" s="371" t="s">
        <v>189</v>
      </c>
      <c r="D22" s="372"/>
      <c r="E22" s="372"/>
      <c r="F22" s="372"/>
      <c r="G22" s="372"/>
      <c r="H22" s="372"/>
      <c r="I22" s="372"/>
      <c r="J22" s="194"/>
      <c r="K22" s="5"/>
      <c r="L22" s="5"/>
    </row>
    <row r="23" spans="1:12" ht="18.75" customHeight="1">
      <c r="A23" s="194"/>
      <c r="B23" s="194"/>
      <c r="C23" s="371" t="s">
        <v>190</v>
      </c>
      <c r="D23" s="372"/>
      <c r="E23" s="372"/>
      <c r="F23" s="372"/>
      <c r="G23" s="372"/>
      <c r="H23" s="372"/>
      <c r="I23" s="372"/>
      <c r="J23" s="194"/>
      <c r="K23" s="5"/>
      <c r="L23" s="5"/>
    </row>
    <row r="24" spans="1:12" ht="18.75" customHeight="1">
      <c r="A24" s="194"/>
      <c r="B24" s="194"/>
      <c r="C24" s="371" t="s">
        <v>191</v>
      </c>
      <c r="D24" s="372"/>
      <c r="E24" s="372"/>
      <c r="F24" s="372"/>
      <c r="G24" s="372"/>
      <c r="H24" s="372"/>
      <c r="I24" s="372"/>
      <c r="J24" s="194"/>
      <c r="K24" s="5"/>
      <c r="L24" s="5"/>
    </row>
    <row r="25" spans="1:12" ht="18.75" customHeight="1">
      <c r="A25" s="194"/>
      <c r="B25" s="194"/>
      <c r="C25" s="371" t="s">
        <v>192</v>
      </c>
      <c r="D25" s="372"/>
      <c r="E25" s="372"/>
      <c r="F25" s="372"/>
      <c r="G25" s="372"/>
      <c r="H25" s="372"/>
      <c r="I25" s="372"/>
      <c r="J25" s="194"/>
      <c r="K25" s="5"/>
      <c r="L25" s="5"/>
    </row>
    <row r="26" spans="1:12" ht="26.25" customHeight="1">
      <c r="A26" s="194"/>
      <c r="B26" s="194"/>
      <c r="C26" s="371" t="s">
        <v>193</v>
      </c>
      <c r="D26" s="372"/>
      <c r="E26" s="372"/>
      <c r="F26" s="372"/>
      <c r="G26" s="372"/>
      <c r="H26" s="372"/>
      <c r="I26" s="372"/>
      <c r="J26" s="194"/>
      <c r="K26" s="5"/>
      <c r="L26" s="5"/>
    </row>
    <row r="27" spans="1:12" ht="18.75" customHeight="1">
      <c r="A27" s="194"/>
      <c r="B27" s="194"/>
      <c r="C27" s="371" t="s">
        <v>194</v>
      </c>
      <c r="D27" s="372"/>
      <c r="E27" s="372"/>
      <c r="F27" s="372"/>
      <c r="G27" s="372"/>
      <c r="H27" s="372"/>
      <c r="I27" s="372"/>
      <c r="J27" s="194"/>
      <c r="K27" s="5"/>
      <c r="L27" s="5"/>
    </row>
    <row r="28" spans="1:12" ht="18.75" customHeight="1">
      <c r="A28" s="194"/>
      <c r="B28" s="194"/>
      <c r="C28" s="196"/>
      <c r="D28" s="197"/>
      <c r="E28" s="197"/>
      <c r="F28" s="197"/>
      <c r="G28" s="197"/>
      <c r="H28" s="197"/>
      <c r="I28" s="197"/>
      <c r="J28" s="194"/>
      <c r="K28" s="5"/>
      <c r="L28" s="5"/>
    </row>
    <row r="29" spans="1:12" ht="18.75" customHeight="1">
      <c r="A29" s="194"/>
      <c r="B29" s="194"/>
      <c r="C29" s="369" t="s">
        <v>196</v>
      </c>
      <c r="D29" s="370"/>
      <c r="E29" s="370"/>
      <c r="F29" s="370"/>
      <c r="G29" s="370"/>
      <c r="H29" s="370"/>
      <c r="I29" s="377"/>
      <c r="J29" s="194">
        <v>1000</v>
      </c>
      <c r="K29" s="5"/>
      <c r="L29" s="5"/>
    </row>
    <row r="30" spans="1:12" ht="18.75" customHeight="1">
      <c r="A30" s="194"/>
      <c r="B30" s="194"/>
      <c r="C30" s="199"/>
      <c r="D30" s="200"/>
      <c r="E30" s="200"/>
      <c r="F30" s="200"/>
      <c r="G30" s="200"/>
      <c r="H30" s="200"/>
      <c r="I30" s="200"/>
      <c r="J30" s="194"/>
      <c r="K30" s="5"/>
      <c r="L30" s="5"/>
    </row>
    <row r="31" spans="1:10" ht="15" customHeight="1">
      <c r="A31" s="195"/>
      <c r="B31" s="195"/>
      <c r="C31" s="375" t="s">
        <v>156</v>
      </c>
      <c r="D31" s="376"/>
      <c r="E31" s="376"/>
      <c r="F31" s="376"/>
      <c r="G31" s="376"/>
      <c r="H31" s="376"/>
      <c r="I31" s="376"/>
      <c r="J31" s="201">
        <f>J20+J29</f>
        <v>620000</v>
      </c>
    </row>
    <row r="32" spans="1:10" ht="1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</row>
    <row r="33" spans="1:10" ht="15.7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ht="12.75">
      <c r="A34" s="165"/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12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</row>
    <row r="36" spans="1:10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</row>
    <row r="38" spans="1:10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</row>
    <row r="39" spans="1:10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2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12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12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</row>
    <row r="44" spans="1:10" ht="12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 ht="12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</row>
  </sheetData>
  <mergeCells count="21">
    <mergeCell ref="C27:I27"/>
    <mergeCell ref="C31:I31"/>
    <mergeCell ref="C23:I23"/>
    <mergeCell ref="C24:I24"/>
    <mergeCell ref="C25:I25"/>
    <mergeCell ref="C26:I26"/>
    <mergeCell ref="C29:I29"/>
    <mergeCell ref="C20:I20"/>
    <mergeCell ref="C21:I21"/>
    <mergeCell ref="C22:I22"/>
    <mergeCell ref="C16:I16"/>
    <mergeCell ref="C18:I18"/>
    <mergeCell ref="C15:I15"/>
    <mergeCell ref="I1:J1"/>
    <mergeCell ref="I2:J2"/>
    <mergeCell ref="A6:J6"/>
    <mergeCell ref="C8:I8"/>
    <mergeCell ref="A9:J9"/>
    <mergeCell ref="C10:I10"/>
    <mergeCell ref="C11:I11"/>
    <mergeCell ref="C13:I13"/>
  </mergeCells>
  <printOptions/>
  <pageMargins left="0.3937007874015748" right="0.3937007874015748" top="0.7874015748031497" bottom="0.7874015748031497" header="0.5118110236220472" footer="0.5118110236220472"/>
  <pageSetup firstPageNumber="19" useFirstPageNumber="1" horizontalDpi="300" verticalDpi="3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2" sqref="I2:J2"/>
    </sheetView>
  </sheetViews>
  <sheetFormatPr defaultColWidth="9.140625" defaultRowHeight="12.75"/>
  <cols>
    <col min="1" max="7" width="9.140625" style="176" customWidth="1"/>
    <col min="8" max="8" width="7.421875" style="176" customWidth="1"/>
    <col min="9" max="9" width="7.7109375" style="176" customWidth="1"/>
    <col min="10" max="10" width="14.7109375" style="176" customWidth="1"/>
    <col min="11" max="16384" width="9.140625" style="176" customWidth="1"/>
  </cols>
  <sheetData>
    <row r="1" spans="1:10" ht="12.75">
      <c r="A1" s="207"/>
      <c r="B1" s="208"/>
      <c r="C1" s="207"/>
      <c r="D1" s="207"/>
      <c r="E1" s="207"/>
      <c r="F1" s="207"/>
      <c r="G1" s="207"/>
      <c r="H1" s="209" t="s">
        <v>252</v>
      </c>
      <c r="I1" s="265" t="s">
        <v>275</v>
      </c>
      <c r="J1" s="265"/>
    </row>
    <row r="2" spans="1:10" ht="12.75">
      <c r="A2" s="207"/>
      <c r="B2" s="208"/>
      <c r="C2" s="207"/>
      <c r="D2" s="207"/>
      <c r="E2" s="207"/>
      <c r="F2" s="207"/>
      <c r="G2" s="207"/>
      <c r="H2" s="209" t="s">
        <v>25</v>
      </c>
      <c r="I2" s="265" t="s">
        <v>276</v>
      </c>
      <c r="J2" s="265"/>
    </row>
    <row r="3" spans="1:10" ht="15">
      <c r="A3" s="210"/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">
      <c r="A4" s="210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5">
      <c r="A5" s="210"/>
      <c r="B5" s="207"/>
      <c r="C5" s="207"/>
      <c r="D5" s="207"/>
      <c r="E5" s="207"/>
      <c r="F5" s="207"/>
      <c r="G5" s="207"/>
      <c r="H5" s="207"/>
      <c r="I5" s="207"/>
      <c r="J5" s="207"/>
    </row>
    <row r="6" spans="1:10" ht="34.5" customHeight="1">
      <c r="A6" s="385" t="s">
        <v>262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0" ht="17.25">
      <c r="A7" s="211"/>
      <c r="B7" s="207"/>
      <c r="C7" s="207"/>
      <c r="D7" s="207"/>
      <c r="E7" s="207"/>
      <c r="F7" s="207"/>
      <c r="G7" s="207"/>
      <c r="H7" s="207"/>
      <c r="I7" s="207"/>
      <c r="J7" s="207"/>
    </row>
    <row r="8" spans="1:10" ht="25.5" customHeight="1">
      <c r="A8" s="177" t="s">
        <v>0</v>
      </c>
      <c r="B8" s="177" t="s">
        <v>1</v>
      </c>
      <c r="C8" s="387" t="s">
        <v>2</v>
      </c>
      <c r="D8" s="387"/>
      <c r="E8" s="387"/>
      <c r="F8" s="387"/>
      <c r="G8" s="387"/>
      <c r="H8" s="387"/>
      <c r="I8" s="387"/>
      <c r="J8" s="177" t="s">
        <v>184</v>
      </c>
    </row>
    <row r="9" spans="1:10" ht="12.75">
      <c r="A9" s="388"/>
      <c r="B9" s="389"/>
      <c r="C9" s="389"/>
      <c r="D9" s="389"/>
      <c r="E9" s="389"/>
      <c r="F9" s="389"/>
      <c r="G9" s="389"/>
      <c r="H9" s="389"/>
      <c r="I9" s="389"/>
      <c r="J9" s="390"/>
    </row>
    <row r="10" spans="1:10" ht="15" customHeight="1">
      <c r="A10" s="212">
        <v>710</v>
      </c>
      <c r="B10" s="212"/>
      <c r="C10" s="391" t="s">
        <v>43</v>
      </c>
      <c r="D10" s="392"/>
      <c r="E10" s="392"/>
      <c r="F10" s="392"/>
      <c r="G10" s="392"/>
      <c r="H10" s="392"/>
      <c r="I10" s="392"/>
      <c r="J10" s="217"/>
    </row>
    <row r="11" spans="1:10" ht="15" customHeight="1">
      <c r="A11" s="213"/>
      <c r="B11" s="214">
        <v>71030</v>
      </c>
      <c r="C11" s="393" t="s">
        <v>253</v>
      </c>
      <c r="D11" s="394"/>
      <c r="E11" s="394"/>
      <c r="F11" s="394"/>
      <c r="G11" s="394"/>
      <c r="H11" s="394"/>
      <c r="I11" s="394"/>
      <c r="J11" s="220"/>
    </row>
    <row r="12" spans="1:10" ht="15" customHeight="1">
      <c r="A12" s="213"/>
      <c r="B12" s="214"/>
      <c r="C12" s="218"/>
      <c r="D12" s="219"/>
      <c r="E12" s="219"/>
      <c r="F12" s="219"/>
      <c r="G12" s="219"/>
      <c r="H12" s="219"/>
      <c r="I12" s="219"/>
      <c r="J12" s="220"/>
    </row>
    <row r="13" spans="1:10" ht="15" customHeight="1">
      <c r="A13" s="213"/>
      <c r="B13" s="214"/>
      <c r="C13" s="395" t="s">
        <v>254</v>
      </c>
      <c r="D13" s="396"/>
      <c r="E13" s="396"/>
      <c r="F13" s="396"/>
      <c r="G13" s="396"/>
      <c r="H13" s="396"/>
      <c r="I13" s="396"/>
      <c r="J13" s="178">
        <v>26000</v>
      </c>
    </row>
    <row r="14" spans="1:10" ht="15" customHeight="1">
      <c r="A14" s="213"/>
      <c r="B14" s="214"/>
      <c r="C14" s="378" t="s">
        <v>259</v>
      </c>
      <c r="D14" s="379"/>
      <c r="E14" s="379"/>
      <c r="F14" s="379"/>
      <c r="G14" s="379"/>
      <c r="H14" s="379"/>
      <c r="I14" s="380"/>
      <c r="J14" s="221">
        <v>38000</v>
      </c>
    </row>
    <row r="15" spans="1:10" ht="15" customHeight="1">
      <c r="A15" s="213"/>
      <c r="B15" s="214"/>
      <c r="C15" s="378" t="s">
        <v>260</v>
      </c>
      <c r="D15" s="379"/>
      <c r="E15" s="379"/>
      <c r="F15" s="379"/>
      <c r="G15" s="379"/>
      <c r="H15" s="379"/>
      <c r="I15" s="380"/>
      <c r="J15" s="221">
        <v>0</v>
      </c>
    </row>
    <row r="16" spans="1:10" ht="15" customHeight="1">
      <c r="A16" s="213"/>
      <c r="B16" s="214"/>
      <c r="C16" s="378" t="s">
        <v>261</v>
      </c>
      <c r="D16" s="379"/>
      <c r="E16" s="379"/>
      <c r="F16" s="379"/>
      <c r="G16" s="379"/>
      <c r="H16" s="379"/>
      <c r="I16" s="380"/>
      <c r="J16" s="221">
        <v>12000</v>
      </c>
    </row>
    <row r="17" spans="1:10" ht="15" customHeight="1">
      <c r="A17" s="213"/>
      <c r="B17" s="214"/>
      <c r="C17" s="222"/>
      <c r="D17" s="223"/>
      <c r="E17" s="223"/>
      <c r="F17" s="223"/>
      <c r="G17" s="223"/>
      <c r="H17" s="223"/>
      <c r="I17" s="223"/>
      <c r="J17" s="224"/>
    </row>
    <row r="18" spans="1:10" ht="15" customHeight="1">
      <c r="A18" s="213"/>
      <c r="B18" s="214"/>
      <c r="C18" s="383" t="s">
        <v>155</v>
      </c>
      <c r="D18" s="384"/>
      <c r="E18" s="384"/>
      <c r="F18" s="384"/>
      <c r="G18" s="384"/>
      <c r="H18" s="384"/>
      <c r="I18" s="384"/>
      <c r="J18" s="179">
        <f>J19</f>
        <v>230000</v>
      </c>
    </row>
    <row r="19" spans="1:10" ht="15" customHeight="1">
      <c r="A19" s="213"/>
      <c r="B19" s="214"/>
      <c r="C19" s="378" t="s">
        <v>255</v>
      </c>
      <c r="D19" s="379"/>
      <c r="E19" s="379"/>
      <c r="F19" s="379"/>
      <c r="G19" s="379"/>
      <c r="H19" s="379"/>
      <c r="I19" s="379"/>
      <c r="J19" s="221">
        <f>J20+J21</f>
        <v>230000</v>
      </c>
    </row>
    <row r="20" spans="1:10" ht="15" customHeight="1">
      <c r="A20" s="213"/>
      <c r="B20" s="214"/>
      <c r="C20" s="381" t="s">
        <v>268</v>
      </c>
      <c r="D20" s="382"/>
      <c r="E20" s="382"/>
      <c r="F20" s="382"/>
      <c r="G20" s="382"/>
      <c r="H20" s="382"/>
      <c r="I20" s="382"/>
      <c r="J20" s="221">
        <v>220000</v>
      </c>
    </row>
    <row r="21" spans="1:10" ht="15" customHeight="1">
      <c r="A21" s="213"/>
      <c r="B21" s="214"/>
      <c r="C21" s="381" t="s">
        <v>269</v>
      </c>
      <c r="D21" s="382"/>
      <c r="E21" s="382"/>
      <c r="F21" s="382"/>
      <c r="G21" s="382"/>
      <c r="H21" s="382"/>
      <c r="I21" s="382"/>
      <c r="J21" s="221">
        <v>10000</v>
      </c>
    </row>
    <row r="22" spans="1:10" ht="15" customHeight="1">
      <c r="A22" s="213"/>
      <c r="B22" s="214"/>
      <c r="C22" s="225"/>
      <c r="D22" s="226"/>
      <c r="E22" s="226"/>
      <c r="F22" s="226"/>
      <c r="G22" s="226"/>
      <c r="H22" s="226"/>
      <c r="I22" s="226"/>
      <c r="J22" s="227"/>
    </row>
    <row r="23" spans="1:10" ht="15" customHeight="1">
      <c r="A23" s="213"/>
      <c r="B23" s="214"/>
      <c r="C23" s="383" t="s">
        <v>140</v>
      </c>
      <c r="D23" s="384"/>
      <c r="E23" s="384"/>
      <c r="F23" s="384"/>
      <c r="G23" s="384"/>
      <c r="H23" s="384"/>
      <c r="I23" s="384"/>
      <c r="J23" s="179">
        <f>J24+J28+J29+J30</f>
        <v>255000</v>
      </c>
    </row>
    <row r="24" spans="1:10" ht="15" customHeight="1">
      <c r="A24" s="215"/>
      <c r="B24" s="215"/>
      <c r="C24" s="378" t="s">
        <v>256</v>
      </c>
      <c r="D24" s="379"/>
      <c r="E24" s="379"/>
      <c r="F24" s="379"/>
      <c r="G24" s="379"/>
      <c r="H24" s="379"/>
      <c r="I24" s="379"/>
      <c r="J24" s="228">
        <v>70000</v>
      </c>
    </row>
    <row r="25" spans="1:10" ht="15" customHeight="1">
      <c r="A25" s="215"/>
      <c r="B25" s="215"/>
      <c r="C25" s="381" t="s">
        <v>265</v>
      </c>
      <c r="D25" s="382"/>
      <c r="E25" s="382"/>
      <c r="F25" s="382"/>
      <c r="G25" s="382"/>
      <c r="H25" s="382"/>
      <c r="I25" s="382"/>
      <c r="J25" s="221">
        <v>40000</v>
      </c>
    </row>
    <row r="26" spans="1:10" ht="15" customHeight="1">
      <c r="A26" s="215"/>
      <c r="B26" s="215"/>
      <c r="C26" s="381" t="s">
        <v>266</v>
      </c>
      <c r="D26" s="382"/>
      <c r="E26" s="382"/>
      <c r="F26" s="382"/>
      <c r="G26" s="382"/>
      <c r="H26" s="382"/>
      <c r="I26" s="382"/>
      <c r="J26" s="221">
        <v>10000</v>
      </c>
    </row>
    <row r="27" spans="1:10" ht="15" customHeight="1">
      <c r="A27" s="215"/>
      <c r="B27" s="215"/>
      <c r="C27" s="381" t="s">
        <v>267</v>
      </c>
      <c r="D27" s="382"/>
      <c r="E27" s="382"/>
      <c r="F27" s="382"/>
      <c r="G27" s="382"/>
      <c r="H27" s="382"/>
      <c r="I27" s="382"/>
      <c r="J27" s="221">
        <v>20000</v>
      </c>
    </row>
    <row r="28" spans="1:10" ht="15" customHeight="1">
      <c r="A28" s="215"/>
      <c r="B28" s="215"/>
      <c r="C28" s="381" t="s">
        <v>270</v>
      </c>
      <c r="D28" s="382"/>
      <c r="E28" s="382"/>
      <c r="F28" s="382"/>
      <c r="G28" s="382"/>
      <c r="H28" s="382"/>
      <c r="I28" s="382"/>
      <c r="J28" s="221">
        <v>30000</v>
      </c>
    </row>
    <row r="29" spans="1:10" ht="15" customHeight="1">
      <c r="A29" s="215"/>
      <c r="B29" s="215"/>
      <c r="C29" s="381" t="s">
        <v>271</v>
      </c>
      <c r="D29" s="382"/>
      <c r="E29" s="382"/>
      <c r="F29" s="382"/>
      <c r="G29" s="382"/>
      <c r="H29" s="382"/>
      <c r="I29" s="382"/>
      <c r="J29" s="221">
        <v>109000</v>
      </c>
    </row>
    <row r="30" spans="1:10" ht="15" customHeight="1">
      <c r="A30" s="215"/>
      <c r="B30" s="215"/>
      <c r="C30" s="378" t="s">
        <v>257</v>
      </c>
      <c r="D30" s="379"/>
      <c r="E30" s="379"/>
      <c r="F30" s="379"/>
      <c r="G30" s="379"/>
      <c r="H30" s="379"/>
      <c r="I30" s="379"/>
      <c r="J30" s="221">
        <f>J31+J32</f>
        <v>46000</v>
      </c>
    </row>
    <row r="31" spans="1:10" ht="15" customHeight="1">
      <c r="A31" s="215"/>
      <c r="B31" s="215"/>
      <c r="C31" s="381" t="s">
        <v>272</v>
      </c>
      <c r="D31" s="382"/>
      <c r="E31" s="382"/>
      <c r="F31" s="382"/>
      <c r="G31" s="382"/>
      <c r="H31" s="382"/>
      <c r="I31" s="382"/>
      <c r="J31" s="221">
        <v>23000</v>
      </c>
    </row>
    <row r="32" spans="1:10" ht="15" customHeight="1">
      <c r="A32" s="215"/>
      <c r="B32" s="215"/>
      <c r="C32" s="381" t="s">
        <v>273</v>
      </c>
      <c r="D32" s="382"/>
      <c r="E32" s="382"/>
      <c r="F32" s="382"/>
      <c r="G32" s="382"/>
      <c r="H32" s="382"/>
      <c r="I32" s="382"/>
      <c r="J32" s="221">
        <v>23000</v>
      </c>
    </row>
    <row r="33" spans="1:10" ht="15" customHeight="1">
      <c r="A33" s="215"/>
      <c r="B33" s="215"/>
      <c r="C33" s="229"/>
      <c r="D33" s="230"/>
      <c r="E33" s="230"/>
      <c r="F33" s="230"/>
      <c r="G33" s="230"/>
      <c r="H33" s="230"/>
      <c r="I33" s="231"/>
      <c r="J33" s="221"/>
    </row>
    <row r="34" spans="1:10" ht="15" customHeight="1">
      <c r="A34" s="215"/>
      <c r="B34" s="215"/>
      <c r="C34" s="395" t="s">
        <v>258</v>
      </c>
      <c r="D34" s="396"/>
      <c r="E34" s="396"/>
      <c r="F34" s="396"/>
      <c r="G34" s="396"/>
      <c r="H34" s="396"/>
      <c r="I34" s="399"/>
      <c r="J34" s="178">
        <f>J13+J18-J23</f>
        <v>1000</v>
      </c>
    </row>
    <row r="35" spans="1:10" ht="15" customHeight="1">
      <c r="A35" s="215"/>
      <c r="B35" s="215"/>
      <c r="C35" s="378" t="s">
        <v>259</v>
      </c>
      <c r="D35" s="379"/>
      <c r="E35" s="379"/>
      <c r="F35" s="379"/>
      <c r="G35" s="379"/>
      <c r="H35" s="379"/>
      <c r="I35" s="380"/>
      <c r="J35" s="221">
        <v>13000</v>
      </c>
    </row>
    <row r="36" spans="1:10" ht="15" customHeight="1">
      <c r="A36" s="215"/>
      <c r="B36" s="215"/>
      <c r="C36" s="378" t="s">
        <v>260</v>
      </c>
      <c r="D36" s="379"/>
      <c r="E36" s="379"/>
      <c r="F36" s="379"/>
      <c r="G36" s="379"/>
      <c r="H36" s="379"/>
      <c r="I36" s="380"/>
      <c r="J36" s="221">
        <v>0</v>
      </c>
    </row>
    <row r="37" spans="1:10" ht="15" customHeight="1">
      <c r="A37" s="216"/>
      <c r="B37" s="216"/>
      <c r="C37" s="397" t="s">
        <v>261</v>
      </c>
      <c r="D37" s="398"/>
      <c r="E37" s="398"/>
      <c r="F37" s="398"/>
      <c r="G37" s="398"/>
      <c r="H37" s="398"/>
      <c r="I37" s="398"/>
      <c r="J37" s="232">
        <v>12000</v>
      </c>
    </row>
    <row r="38" spans="1:10" ht="12.75">
      <c r="A38" s="207"/>
      <c r="B38" s="207"/>
      <c r="C38" s="207"/>
      <c r="D38" s="207"/>
      <c r="E38" s="207"/>
      <c r="F38" s="207"/>
      <c r="G38" s="207"/>
      <c r="H38" s="207"/>
      <c r="I38" s="207"/>
      <c r="J38" s="207"/>
    </row>
    <row r="39" spans="1:10" ht="12.75">
      <c r="A39" s="207"/>
      <c r="B39" s="207"/>
      <c r="C39" s="207"/>
      <c r="D39" s="207"/>
      <c r="E39" s="207"/>
      <c r="F39" s="207"/>
      <c r="G39" s="207"/>
      <c r="H39" s="207"/>
      <c r="I39" s="207"/>
      <c r="J39" s="207"/>
    </row>
    <row r="40" spans="1:10" ht="12.75">
      <c r="A40" s="207"/>
      <c r="B40" s="207"/>
      <c r="C40" s="207"/>
      <c r="D40" s="207"/>
      <c r="E40" s="207"/>
      <c r="F40" s="207"/>
      <c r="G40" s="207"/>
      <c r="H40" s="207"/>
      <c r="I40" s="207"/>
      <c r="J40" s="207"/>
    </row>
    <row r="41" spans="1:10" ht="12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</row>
    <row r="42" spans="1:10" ht="12.75">
      <c r="A42" s="207"/>
      <c r="B42" s="207"/>
      <c r="C42" s="207"/>
      <c r="D42" s="207"/>
      <c r="E42" s="207"/>
      <c r="F42" s="207"/>
      <c r="G42" s="207"/>
      <c r="H42" s="207"/>
      <c r="I42" s="207"/>
      <c r="J42" s="207"/>
    </row>
    <row r="43" spans="1:10" ht="12.75">
      <c r="A43" s="20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 ht="12.75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2.75">
      <c r="A45" s="207"/>
      <c r="B45" s="207"/>
      <c r="C45" s="207"/>
      <c r="D45" s="207"/>
      <c r="E45" s="207"/>
      <c r="F45" s="207"/>
      <c r="G45" s="207"/>
      <c r="H45" s="207"/>
      <c r="I45" s="207"/>
      <c r="J45" s="207"/>
    </row>
    <row r="46" spans="1:10" ht="12.75">
      <c r="A46" s="207"/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10" ht="12.75">
      <c r="A47" s="207"/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0" ht="12.75">
      <c r="A48" s="207"/>
      <c r="B48" s="207"/>
      <c r="C48" s="207"/>
      <c r="D48" s="207"/>
      <c r="E48" s="207"/>
      <c r="F48" s="207"/>
      <c r="G48" s="207"/>
      <c r="H48" s="207"/>
      <c r="I48" s="207"/>
      <c r="J48" s="207"/>
    </row>
    <row r="49" spans="1:10" ht="12.75">
      <c r="A49" s="207"/>
      <c r="B49" s="207"/>
      <c r="C49" s="207"/>
      <c r="D49" s="207"/>
      <c r="E49" s="207"/>
      <c r="F49" s="207"/>
      <c r="G49" s="207"/>
      <c r="H49" s="207"/>
      <c r="I49" s="207"/>
      <c r="J49" s="207"/>
    </row>
    <row r="50" spans="1:10" ht="12.75">
      <c r="A50" s="207"/>
      <c r="B50" s="207"/>
      <c r="C50" s="207"/>
      <c r="D50" s="207"/>
      <c r="E50" s="207"/>
      <c r="F50" s="207"/>
      <c r="G50" s="207"/>
      <c r="H50" s="207"/>
      <c r="I50" s="207"/>
      <c r="J50" s="207"/>
    </row>
  </sheetData>
  <mergeCells count="29">
    <mergeCell ref="C36:I36"/>
    <mergeCell ref="C26:I26"/>
    <mergeCell ref="C27:I27"/>
    <mergeCell ref="C37:I37"/>
    <mergeCell ref="C28:I28"/>
    <mergeCell ref="C29:I29"/>
    <mergeCell ref="C30:I30"/>
    <mergeCell ref="C32:I32"/>
    <mergeCell ref="C31:I31"/>
    <mergeCell ref="C34:I34"/>
    <mergeCell ref="C35:I35"/>
    <mergeCell ref="C21:I21"/>
    <mergeCell ref="C23:I23"/>
    <mergeCell ref="C24:I24"/>
    <mergeCell ref="C25:I25"/>
    <mergeCell ref="A9:J9"/>
    <mergeCell ref="C10:I10"/>
    <mergeCell ref="C11:I11"/>
    <mergeCell ref="C13:I13"/>
    <mergeCell ref="I1:J1"/>
    <mergeCell ref="I2:J2"/>
    <mergeCell ref="A6:J6"/>
    <mergeCell ref="C8:I8"/>
    <mergeCell ref="C14:I14"/>
    <mergeCell ref="C15:I15"/>
    <mergeCell ref="C16:I16"/>
    <mergeCell ref="C20:I20"/>
    <mergeCell ref="C18:I18"/>
    <mergeCell ref="C19:I19"/>
  </mergeCells>
  <printOptions horizontalCentered="1"/>
  <pageMargins left="0.3937007874015748" right="0.3937007874015748" top="0.7874015748031497" bottom="0.7874015748031497" header="0.5118110236220472" footer="0.5118110236220472"/>
  <pageSetup firstPageNumber="20" useFirstPageNumber="1" horizontalDpi="300" verticalDpi="3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2">
      <selection activeCell="A15" sqref="A15:A16"/>
    </sheetView>
  </sheetViews>
  <sheetFormatPr defaultColWidth="9.140625" defaultRowHeight="12.75"/>
  <cols>
    <col min="1" max="1" width="18.421875" style="29" customWidth="1"/>
    <col min="2" max="2" width="17.7109375" style="29" customWidth="1"/>
    <col min="3" max="3" width="18.28125" style="29" customWidth="1"/>
    <col min="4" max="4" width="14.7109375" style="29" customWidth="1"/>
    <col min="5" max="5" width="11.140625" style="29" customWidth="1"/>
    <col min="6" max="7" width="15.7109375" style="29" customWidth="1"/>
    <col min="8" max="9" width="11.421875" style="29" customWidth="1"/>
    <col min="10" max="16384" width="9.140625" style="29" customWidth="1"/>
  </cols>
  <sheetData>
    <row r="1" spans="1:9" ht="12.75">
      <c r="A1" s="233"/>
      <c r="B1" s="233"/>
      <c r="C1" s="233"/>
      <c r="D1" s="233"/>
      <c r="E1" s="233"/>
      <c r="F1" s="234"/>
      <c r="G1" s="43" t="s">
        <v>240</v>
      </c>
      <c r="H1" s="265" t="s">
        <v>275</v>
      </c>
      <c r="I1" s="265"/>
    </row>
    <row r="2" spans="1:9" ht="12.75">
      <c r="A2" s="233"/>
      <c r="B2" s="233"/>
      <c r="C2" s="233"/>
      <c r="D2" s="233"/>
      <c r="E2" s="233"/>
      <c r="F2" s="234"/>
      <c r="G2" s="43" t="s">
        <v>25</v>
      </c>
      <c r="H2" s="265" t="s">
        <v>276</v>
      </c>
      <c r="I2" s="265"/>
    </row>
    <row r="3" spans="1:9" ht="12.75">
      <c r="A3" s="233"/>
      <c r="B3" s="233"/>
      <c r="C3" s="233"/>
      <c r="D3" s="233"/>
      <c r="E3" s="233"/>
      <c r="F3" s="234"/>
      <c r="G3" s="234"/>
      <c r="H3" s="234"/>
      <c r="I3" s="234"/>
    </row>
    <row r="4" spans="1:9" ht="12.75">
      <c r="A4" s="233"/>
      <c r="B4" s="233"/>
      <c r="C4" s="233"/>
      <c r="D4" s="233"/>
      <c r="E4" s="233"/>
      <c r="F4" s="234"/>
      <c r="G4" s="234"/>
      <c r="H4" s="234"/>
      <c r="I4" s="234"/>
    </row>
    <row r="5" spans="1:9" ht="12.75">
      <c r="A5" s="233"/>
      <c r="B5" s="233"/>
      <c r="C5" s="233"/>
      <c r="D5" s="233"/>
      <c r="E5" s="233"/>
      <c r="F5" s="234"/>
      <c r="G5" s="234"/>
      <c r="H5" s="234"/>
      <c r="I5" s="234"/>
    </row>
    <row r="6" spans="1:9" ht="17.25">
      <c r="A6" s="400" t="s">
        <v>216</v>
      </c>
      <c r="B6" s="400"/>
      <c r="C6" s="400"/>
      <c r="D6" s="400"/>
      <c r="E6" s="400"/>
      <c r="F6" s="400"/>
      <c r="G6" s="400"/>
      <c r="H6" s="400"/>
      <c r="I6" s="400"/>
    </row>
    <row r="7" spans="1:9" ht="12.75">
      <c r="A7" s="233"/>
      <c r="B7" s="233"/>
      <c r="C7" s="233"/>
      <c r="D7" s="233"/>
      <c r="E7" s="233"/>
      <c r="F7" s="233"/>
      <c r="G7" s="233"/>
      <c r="H7" s="233"/>
      <c r="I7" s="233"/>
    </row>
    <row r="8" spans="1:9" ht="12.75">
      <c r="A8" s="233"/>
      <c r="B8" s="233"/>
      <c r="C8" s="233"/>
      <c r="D8" s="233"/>
      <c r="E8" s="233"/>
      <c r="F8" s="233"/>
      <c r="G8" s="233"/>
      <c r="H8" s="233"/>
      <c r="I8" s="233"/>
    </row>
    <row r="9" spans="1:9" ht="26.25" customHeight="1">
      <c r="A9" s="405" t="s">
        <v>217</v>
      </c>
      <c r="B9" s="405" t="s">
        <v>218</v>
      </c>
      <c r="C9" s="405" t="s">
        <v>219</v>
      </c>
      <c r="D9" s="401" t="s">
        <v>220</v>
      </c>
      <c r="E9" s="401" t="s">
        <v>221</v>
      </c>
      <c r="F9" s="401" t="s">
        <v>222</v>
      </c>
      <c r="G9" s="402" t="s">
        <v>140</v>
      </c>
      <c r="H9" s="403"/>
      <c r="I9" s="404"/>
    </row>
    <row r="10" spans="1:9" ht="26.25" customHeight="1">
      <c r="A10" s="405"/>
      <c r="B10" s="405"/>
      <c r="C10" s="405"/>
      <c r="D10" s="401"/>
      <c r="E10" s="401"/>
      <c r="F10" s="401"/>
      <c r="G10" s="42" t="s">
        <v>223</v>
      </c>
      <c r="H10" s="114" t="s">
        <v>224</v>
      </c>
      <c r="I10" s="114" t="s">
        <v>225</v>
      </c>
    </row>
    <row r="11" spans="1:9" ht="78" customHeight="1">
      <c r="A11" s="235" t="s">
        <v>226</v>
      </c>
      <c r="B11" s="236" t="s">
        <v>227</v>
      </c>
      <c r="C11" s="235" t="s">
        <v>228</v>
      </c>
      <c r="D11" s="235" t="s">
        <v>229</v>
      </c>
      <c r="E11" s="235" t="s">
        <v>239</v>
      </c>
      <c r="F11" s="237">
        <v>2530607</v>
      </c>
      <c r="G11" s="237">
        <v>2494622</v>
      </c>
      <c r="H11" s="238">
        <v>0</v>
      </c>
      <c r="I11" s="238">
        <v>0</v>
      </c>
    </row>
    <row r="12" spans="1:9" ht="53.25" customHeight="1">
      <c r="A12" s="235" t="s">
        <v>230</v>
      </c>
      <c r="B12" s="235" t="s">
        <v>231</v>
      </c>
      <c r="C12" s="235" t="s">
        <v>232</v>
      </c>
      <c r="D12" s="235" t="s">
        <v>233</v>
      </c>
      <c r="E12" s="235" t="s">
        <v>239</v>
      </c>
      <c r="F12" s="237">
        <v>1490205</v>
      </c>
      <c r="G12" s="237">
        <v>612951</v>
      </c>
      <c r="H12" s="238">
        <v>0</v>
      </c>
      <c r="I12" s="238">
        <v>0</v>
      </c>
    </row>
    <row r="13" spans="1:9" ht="71.25" customHeight="1">
      <c r="A13" s="406" t="s">
        <v>278</v>
      </c>
      <c r="B13" s="406" t="s">
        <v>234</v>
      </c>
      <c r="C13" s="406" t="s">
        <v>235</v>
      </c>
      <c r="D13" s="235" t="s">
        <v>236</v>
      </c>
      <c r="E13" s="235" t="s">
        <v>238</v>
      </c>
      <c r="F13" s="237">
        <v>881379</v>
      </c>
      <c r="G13" s="237">
        <v>876879</v>
      </c>
      <c r="H13" s="238">
        <v>0</v>
      </c>
      <c r="I13" s="238">
        <v>0</v>
      </c>
    </row>
    <row r="14" spans="1:9" ht="14.25" customHeight="1">
      <c r="A14" s="407"/>
      <c r="B14" s="407"/>
      <c r="C14" s="407"/>
      <c r="D14" s="408" t="s">
        <v>251</v>
      </c>
      <c r="E14" s="409"/>
      <c r="F14" s="248">
        <v>0</v>
      </c>
      <c r="G14" s="248">
        <v>517503</v>
      </c>
      <c r="H14" s="249">
        <v>0</v>
      </c>
      <c r="I14" s="249">
        <v>0</v>
      </c>
    </row>
    <row r="15" spans="1:9" ht="71.25" customHeight="1">
      <c r="A15" s="406" t="s">
        <v>237</v>
      </c>
      <c r="B15" s="406" t="s">
        <v>234</v>
      </c>
      <c r="C15" s="406" t="s">
        <v>277</v>
      </c>
      <c r="D15" s="235" t="s">
        <v>236</v>
      </c>
      <c r="E15" s="235" t="s">
        <v>238</v>
      </c>
      <c r="F15" s="237">
        <v>922111</v>
      </c>
      <c r="G15" s="237">
        <v>917611</v>
      </c>
      <c r="H15" s="238">
        <v>0</v>
      </c>
      <c r="I15" s="238">
        <v>0</v>
      </c>
    </row>
    <row r="16" spans="1:9" ht="15" customHeight="1">
      <c r="A16" s="407"/>
      <c r="B16" s="407"/>
      <c r="C16" s="407"/>
      <c r="D16" s="408" t="s">
        <v>251</v>
      </c>
      <c r="E16" s="409"/>
      <c r="F16" s="248">
        <v>0</v>
      </c>
      <c r="G16" s="248">
        <v>541541</v>
      </c>
      <c r="H16" s="249">
        <v>0</v>
      </c>
      <c r="I16" s="249">
        <v>0</v>
      </c>
    </row>
    <row r="17" spans="1:9" ht="28.5" customHeight="1">
      <c r="A17" s="410" t="s">
        <v>137</v>
      </c>
      <c r="B17" s="410"/>
      <c r="C17" s="410"/>
      <c r="D17" s="410"/>
      <c r="E17" s="410"/>
      <c r="F17" s="115">
        <f>SUM(F11,F12,F13,F15)</f>
        <v>5824302</v>
      </c>
      <c r="G17" s="115">
        <f>SUM(G11,G12,G13,G15)</f>
        <v>4902063</v>
      </c>
      <c r="H17" s="115">
        <f>SUM(H11,H12,H13,H15)</f>
        <v>0</v>
      </c>
      <c r="I17" s="115">
        <f>SUM(I11,I12,I13,I15)</f>
        <v>0</v>
      </c>
    </row>
    <row r="21" ht="12.75">
      <c r="F21" s="116"/>
    </row>
  </sheetData>
  <mergeCells count="19">
    <mergeCell ref="B15:B16"/>
    <mergeCell ref="C15:C16"/>
    <mergeCell ref="D16:E16"/>
    <mergeCell ref="A17:E17"/>
    <mergeCell ref="A15:A16"/>
    <mergeCell ref="A13:A14"/>
    <mergeCell ref="B13:B14"/>
    <mergeCell ref="C13:C14"/>
    <mergeCell ref="D14:E14"/>
    <mergeCell ref="H1:I1"/>
    <mergeCell ref="H2:I2"/>
    <mergeCell ref="A6:I6"/>
    <mergeCell ref="F9:F10"/>
    <mergeCell ref="G9:I9"/>
    <mergeCell ref="A9:A10"/>
    <mergeCell ref="B9:B10"/>
    <mergeCell ref="C9:C10"/>
    <mergeCell ref="D9:D10"/>
    <mergeCell ref="E9:E10"/>
  </mergeCells>
  <printOptions horizontalCentered="1"/>
  <pageMargins left="0.3937007874015748" right="0.3937007874015748" top="0.7874015748031497" bottom="0.7874015748031497" header="0.5118110236220472" footer="0.5118110236220472"/>
  <pageSetup firstPageNumber="21" useFirstPageNumber="1" horizontalDpi="300" verticalDpi="300" orientation="landscape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L18" sqref="L18"/>
    </sheetView>
  </sheetViews>
  <sheetFormatPr defaultColWidth="9.140625" defaultRowHeight="12.75"/>
  <cols>
    <col min="1" max="3" width="7.28125" style="29" customWidth="1"/>
    <col min="4" max="4" width="9.140625" style="30" customWidth="1"/>
    <col min="5" max="5" width="9.28125" style="30" customWidth="1"/>
    <col min="6" max="8" width="10.28125" style="29" customWidth="1"/>
    <col min="9" max="9" width="11.00390625" style="29" customWidth="1"/>
    <col min="10" max="10" width="13.57421875" style="29" customWidth="1"/>
    <col min="11" max="16384" width="9.140625" style="29" customWidth="1"/>
  </cols>
  <sheetData>
    <row r="1" spans="1:10" ht="12.75">
      <c r="A1" s="233"/>
      <c r="B1" s="233"/>
      <c r="C1" s="233"/>
      <c r="D1" s="239"/>
      <c r="E1" s="239"/>
      <c r="F1" s="233"/>
      <c r="G1" s="233"/>
      <c r="H1" s="43" t="s">
        <v>241</v>
      </c>
      <c r="I1" s="265" t="s">
        <v>275</v>
      </c>
      <c r="J1" s="265"/>
    </row>
    <row r="2" spans="1:10" ht="12.75">
      <c r="A2" s="233"/>
      <c r="B2" s="233"/>
      <c r="C2" s="233"/>
      <c r="D2" s="239"/>
      <c r="E2" s="239"/>
      <c r="F2" s="233"/>
      <c r="G2" s="233"/>
      <c r="H2" s="43" t="s">
        <v>25</v>
      </c>
      <c r="I2" s="265" t="s">
        <v>276</v>
      </c>
      <c r="J2" s="265"/>
    </row>
    <row r="3" spans="1:10" ht="12.75">
      <c r="A3" s="233"/>
      <c r="B3" s="233"/>
      <c r="C3" s="233"/>
      <c r="D3" s="239"/>
      <c r="E3" s="233"/>
      <c r="F3" s="233"/>
      <c r="G3" s="233"/>
      <c r="H3" s="233"/>
      <c r="I3" s="233"/>
      <c r="J3" s="233"/>
    </row>
    <row r="4" spans="1:10" ht="12.75">
      <c r="A4" s="233"/>
      <c r="B4" s="233"/>
      <c r="C4" s="233"/>
      <c r="D4" s="239"/>
      <c r="E4" s="233"/>
      <c r="F4" s="233"/>
      <c r="G4" s="233"/>
      <c r="H4" s="233"/>
      <c r="I4" s="233"/>
      <c r="J4" s="233"/>
    </row>
    <row r="5" spans="1:10" ht="12.75">
      <c r="A5" s="233"/>
      <c r="B5" s="233"/>
      <c r="C5" s="233"/>
      <c r="D5" s="239"/>
      <c r="E5" s="239"/>
      <c r="F5" s="233"/>
      <c r="G5" s="233"/>
      <c r="H5" s="233"/>
      <c r="I5" s="233"/>
      <c r="J5" s="233"/>
    </row>
    <row r="6" spans="1:10" ht="42.75" customHeight="1">
      <c r="A6" s="416" t="s">
        <v>201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0" ht="12.75">
      <c r="A7" s="233"/>
      <c r="B7" s="233"/>
      <c r="C7" s="233"/>
      <c r="D7" s="239"/>
      <c r="E7" s="239"/>
      <c r="F7" s="233"/>
      <c r="G7" s="233"/>
      <c r="H7" s="233"/>
      <c r="I7" s="233"/>
      <c r="J7" s="233"/>
    </row>
    <row r="8" spans="1:10" ht="18.75" customHeight="1">
      <c r="A8" s="401" t="s">
        <v>202</v>
      </c>
      <c r="B8" s="401"/>
      <c r="C8" s="401"/>
      <c r="D8" s="401" t="s">
        <v>203</v>
      </c>
      <c r="E8" s="401"/>
      <c r="F8" s="401"/>
      <c r="G8" s="401"/>
      <c r="H8" s="401"/>
      <c r="I8" s="401"/>
      <c r="J8" s="401" t="s">
        <v>248</v>
      </c>
    </row>
    <row r="9" spans="1:10" ht="18.75" customHeight="1">
      <c r="A9" s="401"/>
      <c r="B9" s="401"/>
      <c r="C9" s="401"/>
      <c r="D9" s="7" t="s">
        <v>0</v>
      </c>
      <c r="E9" s="7" t="s">
        <v>1</v>
      </c>
      <c r="F9" s="358" t="s">
        <v>243</v>
      </c>
      <c r="G9" s="358"/>
      <c r="H9" s="358"/>
      <c r="I9" s="358"/>
      <c r="J9" s="401"/>
    </row>
    <row r="10" spans="1:10" s="39" customFormat="1" ht="15" customHeight="1">
      <c r="A10" s="240"/>
      <c r="B10" s="240"/>
      <c r="C10" s="240"/>
      <c r="D10" s="241"/>
      <c r="E10" s="241"/>
      <c r="F10" s="241"/>
      <c r="G10" s="241"/>
      <c r="H10" s="241"/>
      <c r="I10" s="241"/>
      <c r="J10" s="240"/>
    </row>
    <row r="11" spans="1:10" ht="22.5" customHeight="1">
      <c r="A11" s="417" t="s">
        <v>204</v>
      </c>
      <c r="B11" s="417"/>
      <c r="C11" s="417"/>
      <c r="D11" s="411">
        <v>750</v>
      </c>
      <c r="E11" s="413" t="s">
        <v>58</v>
      </c>
      <c r="F11" s="413"/>
      <c r="G11" s="413"/>
      <c r="H11" s="413"/>
      <c r="I11" s="413"/>
      <c r="J11" s="413"/>
    </row>
    <row r="12" spans="1:10" ht="22.5" customHeight="1">
      <c r="A12" s="411"/>
      <c r="B12" s="411"/>
      <c r="C12" s="411"/>
      <c r="D12" s="432"/>
      <c r="E12" s="31">
        <v>75020</v>
      </c>
      <c r="F12" s="424" t="s">
        <v>242</v>
      </c>
      <c r="G12" s="424"/>
      <c r="H12" s="424"/>
      <c r="I12" s="424"/>
      <c r="J12" s="35">
        <v>28000</v>
      </c>
    </row>
    <row r="13" spans="1:10" ht="22.5" customHeight="1">
      <c r="A13" s="427" t="s">
        <v>244</v>
      </c>
      <c r="B13" s="428"/>
      <c r="C13" s="428"/>
      <c r="D13" s="428"/>
      <c r="E13" s="425" t="str">
        <f>E11</f>
        <v>Administracja publiczna</v>
      </c>
      <c r="F13" s="426"/>
      <c r="G13" s="426"/>
      <c r="H13" s="426"/>
      <c r="I13" s="426"/>
      <c r="J13" s="25">
        <v>28000</v>
      </c>
    </row>
    <row r="14" spans="1:10" s="39" customFormat="1" ht="15" customHeight="1">
      <c r="A14" s="242"/>
      <c r="B14" s="242"/>
      <c r="C14" s="242"/>
      <c r="D14" s="240"/>
      <c r="E14" s="243"/>
      <c r="F14" s="243"/>
      <c r="G14" s="243"/>
      <c r="H14" s="243"/>
      <c r="I14" s="243"/>
      <c r="J14" s="244"/>
    </row>
    <row r="15" spans="1:10" ht="22.5" customHeight="1">
      <c r="A15" s="417" t="s">
        <v>246</v>
      </c>
      <c r="B15" s="417"/>
      <c r="C15" s="417"/>
      <c r="D15" s="411">
        <v>754</v>
      </c>
      <c r="E15" s="413" t="s">
        <v>245</v>
      </c>
      <c r="F15" s="413"/>
      <c r="G15" s="413"/>
      <c r="H15" s="413"/>
      <c r="I15" s="413"/>
      <c r="J15" s="413"/>
    </row>
    <row r="16" spans="1:10" ht="22.5" customHeight="1">
      <c r="A16" s="417"/>
      <c r="B16" s="417"/>
      <c r="C16" s="417"/>
      <c r="D16" s="412"/>
      <c r="E16" s="32">
        <v>75414</v>
      </c>
      <c r="F16" s="413" t="s">
        <v>12</v>
      </c>
      <c r="G16" s="413"/>
      <c r="H16" s="413"/>
      <c r="I16" s="413"/>
      <c r="J16" s="36">
        <v>11285</v>
      </c>
    </row>
    <row r="17" spans="1:10" ht="22.5" customHeight="1">
      <c r="A17" s="417" t="s">
        <v>205</v>
      </c>
      <c r="B17" s="417"/>
      <c r="C17" s="417"/>
      <c r="D17" s="411">
        <v>754</v>
      </c>
      <c r="E17" s="413" t="s">
        <v>245</v>
      </c>
      <c r="F17" s="413"/>
      <c r="G17" s="413"/>
      <c r="H17" s="413"/>
      <c r="I17" s="413"/>
      <c r="J17" s="413"/>
    </row>
    <row r="18" spans="1:10" ht="22.5" customHeight="1">
      <c r="A18" s="417"/>
      <c r="B18" s="417"/>
      <c r="C18" s="417"/>
      <c r="D18" s="412"/>
      <c r="E18" s="32">
        <v>75414</v>
      </c>
      <c r="F18" s="413" t="s">
        <v>12</v>
      </c>
      <c r="G18" s="413"/>
      <c r="H18" s="413"/>
      <c r="I18" s="413"/>
      <c r="J18" s="36">
        <v>10585</v>
      </c>
    </row>
    <row r="19" spans="1:10" ht="22.5" customHeight="1">
      <c r="A19" s="417" t="s">
        <v>206</v>
      </c>
      <c r="B19" s="417"/>
      <c r="C19" s="417"/>
      <c r="D19" s="411">
        <v>754</v>
      </c>
      <c r="E19" s="413" t="s">
        <v>245</v>
      </c>
      <c r="F19" s="413"/>
      <c r="G19" s="413"/>
      <c r="H19" s="413"/>
      <c r="I19" s="413"/>
      <c r="J19" s="413"/>
    </row>
    <row r="20" spans="1:10" ht="22.5" customHeight="1">
      <c r="A20" s="417"/>
      <c r="B20" s="417"/>
      <c r="C20" s="417"/>
      <c r="D20" s="412"/>
      <c r="E20" s="32">
        <v>75414</v>
      </c>
      <c r="F20" s="413" t="s">
        <v>12</v>
      </c>
      <c r="G20" s="413"/>
      <c r="H20" s="413"/>
      <c r="I20" s="413"/>
      <c r="J20" s="36">
        <v>10985</v>
      </c>
    </row>
    <row r="21" spans="1:10" ht="22.5" customHeight="1">
      <c r="A21" s="417" t="s">
        <v>207</v>
      </c>
      <c r="B21" s="417"/>
      <c r="C21" s="417"/>
      <c r="D21" s="411">
        <v>754</v>
      </c>
      <c r="E21" s="413" t="s">
        <v>245</v>
      </c>
      <c r="F21" s="413"/>
      <c r="G21" s="413"/>
      <c r="H21" s="413"/>
      <c r="I21" s="413"/>
      <c r="J21" s="413"/>
    </row>
    <row r="22" spans="1:10" ht="22.5" customHeight="1">
      <c r="A22" s="417"/>
      <c r="B22" s="417"/>
      <c r="C22" s="417"/>
      <c r="D22" s="412"/>
      <c r="E22" s="32">
        <v>75414</v>
      </c>
      <c r="F22" s="413" t="s">
        <v>12</v>
      </c>
      <c r="G22" s="413"/>
      <c r="H22" s="413"/>
      <c r="I22" s="413"/>
      <c r="J22" s="36">
        <v>10385</v>
      </c>
    </row>
    <row r="23" spans="1:10" ht="22.5" customHeight="1">
      <c r="A23" s="417" t="s">
        <v>208</v>
      </c>
      <c r="B23" s="417"/>
      <c r="C23" s="417"/>
      <c r="D23" s="411">
        <v>754</v>
      </c>
      <c r="E23" s="413" t="s">
        <v>245</v>
      </c>
      <c r="F23" s="413"/>
      <c r="G23" s="413"/>
      <c r="H23" s="413"/>
      <c r="I23" s="413"/>
      <c r="J23" s="413"/>
    </row>
    <row r="24" spans="1:10" ht="22.5" customHeight="1">
      <c r="A24" s="417"/>
      <c r="B24" s="417"/>
      <c r="C24" s="417"/>
      <c r="D24" s="412"/>
      <c r="E24" s="32">
        <v>75414</v>
      </c>
      <c r="F24" s="413" t="s">
        <v>12</v>
      </c>
      <c r="G24" s="413"/>
      <c r="H24" s="413"/>
      <c r="I24" s="413"/>
      <c r="J24" s="36">
        <v>7904</v>
      </c>
    </row>
    <row r="25" spans="1:10" ht="22.5" customHeight="1">
      <c r="A25" s="417" t="s">
        <v>209</v>
      </c>
      <c r="B25" s="417"/>
      <c r="C25" s="417"/>
      <c r="D25" s="411">
        <v>754</v>
      </c>
      <c r="E25" s="413" t="s">
        <v>245</v>
      </c>
      <c r="F25" s="413"/>
      <c r="G25" s="413"/>
      <c r="H25" s="413"/>
      <c r="I25" s="413"/>
      <c r="J25" s="413"/>
    </row>
    <row r="26" spans="1:10" ht="22.5" customHeight="1">
      <c r="A26" s="417"/>
      <c r="B26" s="417"/>
      <c r="C26" s="417"/>
      <c r="D26" s="412"/>
      <c r="E26" s="32">
        <v>75495</v>
      </c>
      <c r="F26" s="413" t="s">
        <v>38</v>
      </c>
      <c r="G26" s="413"/>
      <c r="H26" s="413"/>
      <c r="I26" s="413"/>
      <c r="J26" s="36">
        <v>30000</v>
      </c>
    </row>
    <row r="27" spans="1:10" ht="22.5" customHeight="1">
      <c r="A27" s="427" t="s">
        <v>244</v>
      </c>
      <c r="B27" s="428"/>
      <c r="C27" s="428"/>
      <c r="D27" s="428"/>
      <c r="E27" s="414" t="s">
        <v>245</v>
      </c>
      <c r="F27" s="414"/>
      <c r="G27" s="414"/>
      <c r="H27" s="414"/>
      <c r="I27" s="415"/>
      <c r="J27" s="26">
        <f>J16+J18+J20+J22+J24+J26</f>
        <v>81144</v>
      </c>
    </row>
    <row r="28" spans="1:10" s="39" customFormat="1" ht="15" customHeight="1">
      <c r="A28" s="242"/>
      <c r="B28" s="242"/>
      <c r="C28" s="242"/>
      <c r="D28" s="240"/>
      <c r="E28" s="240"/>
      <c r="F28" s="240"/>
      <c r="G28" s="240"/>
      <c r="H28" s="240"/>
      <c r="I28" s="240"/>
      <c r="J28" s="244"/>
    </row>
    <row r="29" spans="1:10" ht="22.5" customHeight="1">
      <c r="A29" s="417" t="s">
        <v>209</v>
      </c>
      <c r="B29" s="417"/>
      <c r="C29" s="417"/>
      <c r="D29" s="411">
        <v>852</v>
      </c>
      <c r="E29" s="413" t="s">
        <v>113</v>
      </c>
      <c r="F29" s="413"/>
      <c r="G29" s="413"/>
      <c r="H29" s="413"/>
      <c r="I29" s="413"/>
      <c r="J29" s="413"/>
    </row>
    <row r="30" spans="1:10" ht="22.5" customHeight="1">
      <c r="A30" s="417"/>
      <c r="B30" s="417"/>
      <c r="C30" s="417"/>
      <c r="D30" s="412"/>
      <c r="E30" s="32">
        <v>85201</v>
      </c>
      <c r="F30" s="413" t="s">
        <v>247</v>
      </c>
      <c r="G30" s="413"/>
      <c r="H30" s="413"/>
      <c r="I30" s="413"/>
      <c r="J30" s="36">
        <v>75517</v>
      </c>
    </row>
    <row r="31" spans="1:10" ht="22.5" customHeight="1">
      <c r="A31" s="418" t="s">
        <v>210</v>
      </c>
      <c r="B31" s="419"/>
      <c r="C31" s="420"/>
      <c r="D31" s="411">
        <v>852</v>
      </c>
      <c r="E31" s="413" t="s">
        <v>113</v>
      </c>
      <c r="F31" s="413"/>
      <c r="G31" s="413"/>
      <c r="H31" s="413"/>
      <c r="I31" s="413"/>
      <c r="J31" s="413"/>
    </row>
    <row r="32" spans="1:10" ht="22.5" customHeight="1">
      <c r="A32" s="421"/>
      <c r="B32" s="422"/>
      <c r="C32" s="423"/>
      <c r="D32" s="412"/>
      <c r="E32" s="32">
        <v>85201</v>
      </c>
      <c r="F32" s="413" t="s">
        <v>247</v>
      </c>
      <c r="G32" s="413"/>
      <c r="H32" s="413"/>
      <c r="I32" s="413"/>
      <c r="J32" s="36">
        <v>22596</v>
      </c>
    </row>
    <row r="33" spans="1:10" ht="22.5" customHeight="1">
      <c r="A33" s="418" t="s">
        <v>211</v>
      </c>
      <c r="B33" s="419"/>
      <c r="C33" s="420"/>
      <c r="D33" s="411">
        <v>852</v>
      </c>
      <c r="E33" s="413" t="s">
        <v>113</v>
      </c>
      <c r="F33" s="413"/>
      <c r="G33" s="413"/>
      <c r="H33" s="413"/>
      <c r="I33" s="413"/>
      <c r="J33" s="413"/>
    </row>
    <row r="34" spans="1:10" ht="22.5" customHeight="1">
      <c r="A34" s="421"/>
      <c r="B34" s="422"/>
      <c r="C34" s="423"/>
      <c r="D34" s="412"/>
      <c r="E34" s="32">
        <v>85201</v>
      </c>
      <c r="F34" s="413" t="s">
        <v>247</v>
      </c>
      <c r="G34" s="413"/>
      <c r="H34" s="413"/>
      <c r="I34" s="413"/>
      <c r="J34" s="36">
        <v>38530</v>
      </c>
    </row>
    <row r="35" spans="1:10" ht="22.5" customHeight="1">
      <c r="A35" s="418" t="s">
        <v>212</v>
      </c>
      <c r="B35" s="419"/>
      <c r="C35" s="420"/>
      <c r="D35" s="411">
        <v>852</v>
      </c>
      <c r="E35" s="413" t="s">
        <v>113</v>
      </c>
      <c r="F35" s="413"/>
      <c r="G35" s="413"/>
      <c r="H35" s="413"/>
      <c r="I35" s="413"/>
      <c r="J35" s="413"/>
    </row>
    <row r="36" spans="1:10" ht="22.5" customHeight="1">
      <c r="A36" s="421"/>
      <c r="B36" s="422"/>
      <c r="C36" s="423"/>
      <c r="D36" s="412"/>
      <c r="E36" s="32">
        <v>85201</v>
      </c>
      <c r="F36" s="413" t="s">
        <v>247</v>
      </c>
      <c r="G36" s="413"/>
      <c r="H36" s="413"/>
      <c r="I36" s="413"/>
      <c r="J36" s="36">
        <v>25776</v>
      </c>
    </row>
    <row r="37" spans="1:10" ht="22.5" customHeight="1">
      <c r="A37" s="418" t="s">
        <v>213</v>
      </c>
      <c r="B37" s="419"/>
      <c r="C37" s="420"/>
      <c r="D37" s="411">
        <v>852</v>
      </c>
      <c r="E37" s="413" t="s">
        <v>113</v>
      </c>
      <c r="F37" s="413" t="s">
        <v>214</v>
      </c>
      <c r="G37" s="413"/>
      <c r="H37" s="413"/>
      <c r="I37" s="413"/>
      <c r="J37" s="413"/>
    </row>
    <row r="38" spans="1:10" ht="22.5" customHeight="1">
      <c r="A38" s="421"/>
      <c r="B38" s="422"/>
      <c r="C38" s="423"/>
      <c r="D38" s="412"/>
      <c r="E38" s="32">
        <v>85204</v>
      </c>
      <c r="F38" s="413" t="s">
        <v>116</v>
      </c>
      <c r="G38" s="413"/>
      <c r="H38" s="413"/>
      <c r="I38" s="413"/>
      <c r="J38" s="36">
        <v>13616</v>
      </c>
    </row>
    <row r="39" spans="1:10" ht="22.5" customHeight="1">
      <c r="A39" s="418" t="s">
        <v>209</v>
      </c>
      <c r="B39" s="419"/>
      <c r="C39" s="420"/>
      <c r="D39" s="411">
        <v>852</v>
      </c>
      <c r="E39" s="413" t="s">
        <v>113</v>
      </c>
      <c r="F39" s="413" t="s">
        <v>174</v>
      </c>
      <c r="G39" s="413"/>
      <c r="H39" s="413"/>
      <c r="I39" s="413"/>
      <c r="J39" s="413"/>
    </row>
    <row r="40" spans="1:10" ht="22.5" customHeight="1">
      <c r="A40" s="421"/>
      <c r="B40" s="422"/>
      <c r="C40" s="423"/>
      <c r="D40" s="412"/>
      <c r="E40" s="32">
        <v>85204</v>
      </c>
      <c r="F40" s="413" t="s">
        <v>116</v>
      </c>
      <c r="G40" s="413"/>
      <c r="H40" s="413"/>
      <c r="I40" s="413"/>
      <c r="J40" s="36">
        <v>13616</v>
      </c>
    </row>
    <row r="41" spans="1:10" ht="22.5" customHeight="1">
      <c r="A41" s="418" t="s">
        <v>215</v>
      </c>
      <c r="B41" s="419"/>
      <c r="C41" s="420"/>
      <c r="D41" s="411">
        <v>852</v>
      </c>
      <c r="E41" s="413" t="s">
        <v>113</v>
      </c>
      <c r="F41" s="413" t="s">
        <v>214</v>
      </c>
      <c r="G41" s="413"/>
      <c r="H41" s="413"/>
      <c r="I41" s="413"/>
      <c r="J41" s="413"/>
    </row>
    <row r="42" spans="1:10" ht="22.5" customHeight="1">
      <c r="A42" s="421"/>
      <c r="B42" s="422"/>
      <c r="C42" s="423"/>
      <c r="D42" s="412"/>
      <c r="E42" s="32">
        <v>85204</v>
      </c>
      <c r="F42" s="413" t="s">
        <v>116</v>
      </c>
      <c r="G42" s="413"/>
      <c r="H42" s="413"/>
      <c r="I42" s="413"/>
      <c r="J42" s="36">
        <v>23342</v>
      </c>
    </row>
    <row r="43" spans="1:10" ht="22.5" customHeight="1">
      <c r="A43" s="427" t="s">
        <v>244</v>
      </c>
      <c r="B43" s="428"/>
      <c r="C43" s="428"/>
      <c r="D43" s="428"/>
      <c r="E43" s="436" t="s">
        <v>113</v>
      </c>
      <c r="F43" s="436"/>
      <c r="G43" s="436"/>
      <c r="H43" s="436"/>
      <c r="I43" s="436"/>
      <c r="J43" s="34">
        <f>SUM(J30:J42)</f>
        <v>212993</v>
      </c>
    </row>
    <row r="44" spans="1:10" s="39" customFormat="1" ht="15" customHeight="1">
      <c r="A44" s="242"/>
      <c r="B44" s="242"/>
      <c r="C44" s="242"/>
      <c r="D44" s="240"/>
      <c r="E44" s="243"/>
      <c r="F44" s="243"/>
      <c r="G44" s="243"/>
      <c r="H44" s="243"/>
      <c r="I44" s="243"/>
      <c r="J44" s="245"/>
    </row>
    <row r="45" spans="1:10" ht="22.5" customHeight="1">
      <c r="A45" s="418" t="s">
        <v>209</v>
      </c>
      <c r="B45" s="419"/>
      <c r="C45" s="420"/>
      <c r="D45" s="411">
        <v>853</v>
      </c>
      <c r="E45" s="433" t="s">
        <v>84</v>
      </c>
      <c r="F45" s="434"/>
      <c r="G45" s="434"/>
      <c r="H45" s="434"/>
      <c r="I45" s="434"/>
      <c r="J45" s="435"/>
    </row>
    <row r="46" spans="1:10" ht="22.5" customHeight="1">
      <c r="A46" s="429"/>
      <c r="B46" s="430"/>
      <c r="C46" s="431"/>
      <c r="D46" s="432"/>
      <c r="E46" s="32">
        <v>85321</v>
      </c>
      <c r="F46" s="413" t="s">
        <v>249</v>
      </c>
      <c r="G46" s="413"/>
      <c r="H46" s="413"/>
      <c r="I46" s="413"/>
      <c r="J46" s="35">
        <v>15000</v>
      </c>
    </row>
    <row r="47" spans="1:10" ht="22.5" customHeight="1">
      <c r="A47" s="421"/>
      <c r="B47" s="422"/>
      <c r="C47" s="423"/>
      <c r="D47" s="412"/>
      <c r="E47" s="32">
        <v>85333</v>
      </c>
      <c r="F47" s="413" t="s">
        <v>118</v>
      </c>
      <c r="G47" s="413"/>
      <c r="H47" s="413"/>
      <c r="I47" s="413"/>
      <c r="J47" s="41">
        <v>343296</v>
      </c>
    </row>
    <row r="48" spans="1:10" ht="22.5" customHeight="1">
      <c r="A48" s="427" t="s">
        <v>244</v>
      </c>
      <c r="B48" s="428"/>
      <c r="C48" s="428"/>
      <c r="D48" s="428"/>
      <c r="E48" s="436" t="s">
        <v>84</v>
      </c>
      <c r="F48" s="436"/>
      <c r="G48" s="436"/>
      <c r="H48" s="436"/>
      <c r="I48" s="425"/>
      <c r="J48" s="34">
        <f>SUM(J46:J47)</f>
        <v>358296</v>
      </c>
    </row>
    <row r="49" spans="1:10" s="39" customFormat="1" ht="15" customHeight="1">
      <c r="A49" s="242"/>
      <c r="B49" s="242"/>
      <c r="C49" s="242"/>
      <c r="D49" s="240"/>
      <c r="E49" s="243"/>
      <c r="F49" s="243"/>
      <c r="G49" s="243"/>
      <c r="H49" s="243"/>
      <c r="I49" s="243"/>
      <c r="J49" s="245"/>
    </row>
    <row r="50" spans="1:10" ht="22.5" customHeight="1">
      <c r="A50" s="418" t="s">
        <v>209</v>
      </c>
      <c r="B50" s="419"/>
      <c r="C50" s="420"/>
      <c r="D50" s="411">
        <v>854</v>
      </c>
      <c r="E50" s="413" t="s">
        <v>86</v>
      </c>
      <c r="F50" s="413"/>
      <c r="G50" s="413"/>
      <c r="H50" s="413"/>
      <c r="I50" s="413"/>
      <c r="J50" s="413"/>
    </row>
    <row r="51" spans="1:10" ht="22.5" customHeight="1">
      <c r="A51" s="421"/>
      <c r="B51" s="422"/>
      <c r="C51" s="423"/>
      <c r="D51" s="412"/>
      <c r="E51" s="32">
        <v>85406</v>
      </c>
      <c r="F51" s="413" t="s">
        <v>250</v>
      </c>
      <c r="G51" s="413"/>
      <c r="H51" s="413"/>
      <c r="I51" s="413"/>
      <c r="J51" s="36">
        <v>11000</v>
      </c>
    </row>
    <row r="52" spans="1:10" ht="22.5" customHeight="1">
      <c r="A52" s="427" t="s">
        <v>244</v>
      </c>
      <c r="B52" s="428"/>
      <c r="C52" s="428"/>
      <c r="D52" s="428"/>
      <c r="E52" s="436" t="s">
        <v>86</v>
      </c>
      <c r="F52" s="436"/>
      <c r="G52" s="436"/>
      <c r="H52" s="436"/>
      <c r="I52" s="425"/>
      <c r="J52" s="34">
        <f>SUM(J51)</f>
        <v>11000</v>
      </c>
    </row>
    <row r="53" spans="1:10" s="39" customFormat="1" ht="15" customHeight="1">
      <c r="A53" s="242"/>
      <c r="B53" s="242"/>
      <c r="C53" s="242"/>
      <c r="D53" s="240"/>
      <c r="E53" s="243"/>
      <c r="F53" s="243"/>
      <c r="G53" s="243"/>
      <c r="H53" s="243"/>
      <c r="I53" s="243"/>
      <c r="J53" s="245"/>
    </row>
    <row r="54" spans="1:10" ht="22.5" customHeight="1">
      <c r="A54" s="418" t="s">
        <v>209</v>
      </c>
      <c r="B54" s="419"/>
      <c r="C54" s="419"/>
      <c r="D54" s="411">
        <v>921</v>
      </c>
      <c r="E54" s="433" t="s">
        <v>121</v>
      </c>
      <c r="F54" s="437"/>
      <c r="G54" s="437"/>
      <c r="H54" s="437"/>
      <c r="I54" s="437"/>
      <c r="J54" s="438"/>
    </row>
    <row r="55" spans="1:10" ht="22.5" customHeight="1">
      <c r="A55" s="429"/>
      <c r="B55" s="430"/>
      <c r="C55" s="430"/>
      <c r="D55" s="412"/>
      <c r="E55" s="32">
        <v>92116</v>
      </c>
      <c r="F55" s="413" t="s">
        <v>122</v>
      </c>
      <c r="G55" s="413"/>
      <c r="H55" s="413"/>
      <c r="I55" s="413"/>
      <c r="J55" s="37">
        <v>68675</v>
      </c>
    </row>
    <row r="56" spans="1:10" ht="22.5" customHeight="1">
      <c r="A56" s="427" t="s">
        <v>244</v>
      </c>
      <c r="B56" s="428"/>
      <c r="C56" s="428"/>
      <c r="D56" s="428"/>
      <c r="E56" s="436" t="s">
        <v>121</v>
      </c>
      <c r="F56" s="436"/>
      <c r="G56" s="436"/>
      <c r="H56" s="436"/>
      <c r="I56" s="425"/>
      <c r="J56" s="40">
        <f>SUM(J55)</f>
        <v>68675</v>
      </c>
    </row>
    <row r="57" spans="1:11" s="38" customFormat="1" ht="15" customHeight="1">
      <c r="A57" s="242"/>
      <c r="B57" s="242"/>
      <c r="C57" s="242"/>
      <c r="D57" s="240"/>
      <c r="E57" s="243"/>
      <c r="F57" s="243"/>
      <c r="G57" s="243"/>
      <c r="H57" s="243"/>
      <c r="I57" s="243"/>
      <c r="J57" s="244"/>
      <c r="K57" s="39"/>
    </row>
    <row r="58" spans="1:10" ht="22.5" customHeight="1">
      <c r="A58" s="402" t="s">
        <v>137</v>
      </c>
      <c r="B58" s="403"/>
      <c r="C58" s="403"/>
      <c r="D58" s="403"/>
      <c r="E58" s="403"/>
      <c r="F58" s="403"/>
      <c r="G58" s="403"/>
      <c r="H58" s="403"/>
      <c r="I58" s="404"/>
      <c r="J58" s="28">
        <f>J56+J52+J48+J43+J27+J13</f>
        <v>760108</v>
      </c>
    </row>
    <row r="59" spans="1:10" ht="12.75">
      <c r="A59" s="246"/>
      <c r="B59" s="246"/>
      <c r="C59" s="246"/>
      <c r="D59" s="247"/>
      <c r="E59" s="247"/>
      <c r="F59" s="246"/>
      <c r="G59" s="246"/>
      <c r="H59" s="246"/>
      <c r="I59" s="246"/>
      <c r="J59" s="233"/>
    </row>
    <row r="60" spans="1:10" ht="12.75">
      <c r="A60" s="246"/>
      <c r="B60" s="246"/>
      <c r="C60" s="246"/>
      <c r="D60" s="247"/>
      <c r="E60" s="247"/>
      <c r="F60" s="246"/>
      <c r="G60" s="246"/>
      <c r="H60" s="246"/>
      <c r="I60" s="246"/>
      <c r="J60" s="233"/>
    </row>
    <row r="61" spans="1:10" ht="12.75">
      <c r="A61" s="246"/>
      <c r="B61" s="246"/>
      <c r="C61" s="246"/>
      <c r="D61" s="247"/>
      <c r="E61" s="247"/>
      <c r="F61" s="246"/>
      <c r="G61" s="246"/>
      <c r="H61" s="246"/>
      <c r="I61" s="246"/>
      <c r="J61" s="233"/>
    </row>
    <row r="62" spans="1:10" ht="12.75">
      <c r="A62" s="246"/>
      <c r="B62" s="246"/>
      <c r="C62" s="246"/>
      <c r="D62" s="247"/>
      <c r="E62" s="247"/>
      <c r="F62" s="246"/>
      <c r="G62" s="246"/>
      <c r="H62" s="246"/>
      <c r="I62" s="246"/>
      <c r="J62" s="233"/>
    </row>
    <row r="63" spans="1:10" ht="12.75">
      <c r="A63" s="246"/>
      <c r="B63" s="246"/>
      <c r="C63" s="246"/>
      <c r="D63" s="247"/>
      <c r="E63" s="247"/>
      <c r="F63" s="246"/>
      <c r="G63" s="246"/>
      <c r="H63" s="246"/>
      <c r="I63" s="246"/>
      <c r="J63" s="233"/>
    </row>
    <row r="64" spans="1:10" ht="12.75">
      <c r="A64" s="246"/>
      <c r="B64" s="246"/>
      <c r="C64" s="246"/>
      <c r="D64" s="247"/>
      <c r="E64" s="247"/>
      <c r="F64" s="246"/>
      <c r="G64" s="246"/>
      <c r="H64" s="246"/>
      <c r="I64" s="246"/>
      <c r="J64" s="233"/>
    </row>
    <row r="65" spans="1:10" ht="12.75">
      <c r="A65" s="246"/>
      <c r="B65" s="246"/>
      <c r="C65" s="246"/>
      <c r="D65" s="247"/>
      <c r="E65" s="247"/>
      <c r="F65" s="246"/>
      <c r="G65" s="246"/>
      <c r="H65" s="246"/>
      <c r="I65" s="246"/>
      <c r="J65" s="233"/>
    </row>
    <row r="66" spans="1:10" ht="12.75">
      <c r="A66" s="246"/>
      <c r="B66" s="246"/>
      <c r="C66" s="246"/>
      <c r="D66" s="247"/>
      <c r="E66" s="247"/>
      <c r="F66" s="246"/>
      <c r="G66" s="246"/>
      <c r="H66" s="246"/>
      <c r="I66" s="246"/>
      <c r="J66" s="233"/>
    </row>
    <row r="67" spans="1:10" ht="12.75">
      <c r="A67" s="246"/>
      <c r="B67" s="246"/>
      <c r="C67" s="246"/>
      <c r="D67" s="247"/>
      <c r="E67" s="247"/>
      <c r="F67" s="246"/>
      <c r="G67" s="246"/>
      <c r="H67" s="246"/>
      <c r="I67" s="246"/>
      <c r="J67" s="233"/>
    </row>
    <row r="68" spans="1:10" ht="12.75">
      <c r="A68" s="246"/>
      <c r="B68" s="246"/>
      <c r="C68" s="246"/>
      <c r="D68" s="247"/>
      <c r="E68" s="247"/>
      <c r="F68" s="246"/>
      <c r="G68" s="246"/>
      <c r="H68" s="246"/>
      <c r="I68" s="246"/>
      <c r="J68" s="233"/>
    </row>
    <row r="69" spans="1:10" ht="12.75">
      <c r="A69" s="246"/>
      <c r="B69" s="246"/>
      <c r="C69" s="246"/>
      <c r="D69" s="247"/>
      <c r="E69" s="247"/>
      <c r="F69" s="246"/>
      <c r="G69" s="246"/>
      <c r="H69" s="246"/>
      <c r="I69" s="246"/>
      <c r="J69" s="233"/>
    </row>
    <row r="70" spans="1:10" ht="12.75">
      <c r="A70" s="246"/>
      <c r="B70" s="246"/>
      <c r="C70" s="246"/>
      <c r="D70" s="247"/>
      <c r="E70" s="247"/>
      <c r="F70" s="246"/>
      <c r="G70" s="246"/>
      <c r="H70" s="246"/>
      <c r="I70" s="246"/>
      <c r="J70" s="233"/>
    </row>
    <row r="71" spans="1:10" ht="12.75">
      <c r="A71" s="246"/>
      <c r="B71" s="246"/>
      <c r="C71" s="246"/>
      <c r="D71" s="247"/>
      <c r="E71" s="247"/>
      <c r="F71" s="246"/>
      <c r="G71" s="246"/>
      <c r="H71" s="246"/>
      <c r="I71" s="246"/>
      <c r="J71" s="233"/>
    </row>
    <row r="72" spans="1:10" ht="12.75">
      <c r="A72" s="246"/>
      <c r="B72" s="246"/>
      <c r="C72" s="246"/>
      <c r="D72" s="247"/>
      <c r="E72" s="247"/>
      <c r="F72" s="246"/>
      <c r="G72" s="246"/>
      <c r="H72" s="246"/>
      <c r="I72" s="246"/>
      <c r="J72" s="233"/>
    </row>
    <row r="73" spans="1:9" ht="12.75">
      <c r="A73" s="27"/>
      <c r="B73" s="27"/>
      <c r="C73" s="27"/>
      <c r="D73" s="33"/>
      <c r="E73" s="33"/>
      <c r="F73" s="27"/>
      <c r="G73" s="27"/>
      <c r="H73" s="27"/>
      <c r="I73" s="27"/>
    </row>
    <row r="74" spans="1:9" ht="12.75">
      <c r="A74" s="27"/>
      <c r="B74" s="27"/>
      <c r="C74" s="27"/>
      <c r="D74" s="33"/>
      <c r="E74" s="33"/>
      <c r="F74" s="27"/>
      <c r="G74" s="27"/>
      <c r="H74" s="27"/>
      <c r="I74" s="27"/>
    </row>
    <row r="75" spans="1:9" ht="12.75">
      <c r="A75" s="27"/>
      <c r="B75" s="27"/>
      <c r="C75" s="27"/>
      <c r="D75" s="33"/>
      <c r="E75" s="33"/>
      <c r="F75" s="27"/>
      <c r="G75" s="27"/>
      <c r="H75" s="27"/>
      <c r="I75" s="27"/>
    </row>
    <row r="76" spans="1:9" ht="12.75">
      <c r="A76" s="27"/>
      <c r="B76" s="27"/>
      <c r="C76" s="27"/>
      <c r="D76" s="33"/>
      <c r="E76" s="33"/>
      <c r="F76" s="27"/>
      <c r="G76" s="27"/>
      <c r="H76" s="27"/>
      <c r="I76" s="27"/>
    </row>
    <row r="77" spans="1:9" ht="12.75">
      <c r="A77" s="27"/>
      <c r="B77" s="27"/>
      <c r="C77" s="27"/>
      <c r="D77" s="33"/>
      <c r="E77" s="33"/>
      <c r="F77" s="27"/>
      <c r="G77" s="27"/>
      <c r="H77" s="27"/>
      <c r="I77" s="27"/>
    </row>
    <row r="78" spans="1:9" ht="12.75">
      <c r="A78" s="27"/>
      <c r="B78" s="27"/>
      <c r="C78" s="27"/>
      <c r="D78" s="33"/>
      <c r="E78" s="33"/>
      <c r="F78" s="27"/>
      <c r="G78" s="27"/>
      <c r="H78" s="27"/>
      <c r="I78" s="27"/>
    </row>
    <row r="79" spans="1:9" ht="12.75">
      <c r="A79" s="27"/>
      <c r="B79" s="27"/>
      <c r="C79" s="27"/>
      <c r="D79" s="33"/>
      <c r="E79" s="33"/>
      <c r="F79" s="27"/>
      <c r="G79" s="27"/>
      <c r="H79" s="27"/>
      <c r="I79" s="27"/>
    </row>
    <row r="80" spans="1:9" ht="12.75">
      <c r="A80" s="27"/>
      <c r="B80" s="27"/>
      <c r="C80" s="27"/>
      <c r="D80" s="33"/>
      <c r="E80" s="33"/>
      <c r="F80" s="27"/>
      <c r="G80" s="27"/>
      <c r="H80" s="27"/>
      <c r="I80" s="27"/>
    </row>
    <row r="81" spans="1:9" ht="12.75">
      <c r="A81" s="27"/>
      <c r="B81" s="27"/>
      <c r="C81" s="27"/>
      <c r="D81" s="33"/>
      <c r="E81" s="33"/>
      <c r="F81" s="27"/>
      <c r="G81" s="27"/>
      <c r="H81" s="27"/>
      <c r="I81" s="27"/>
    </row>
    <row r="82" spans="1:9" ht="12.75">
      <c r="A82" s="27"/>
      <c r="B82" s="27"/>
      <c r="C82" s="27"/>
      <c r="D82" s="33"/>
      <c r="E82" s="33"/>
      <c r="F82" s="27"/>
      <c r="G82" s="27"/>
      <c r="H82" s="27"/>
      <c r="I82" s="27"/>
    </row>
  </sheetData>
  <mergeCells count="89">
    <mergeCell ref="D35:D36"/>
    <mergeCell ref="D37:D38"/>
    <mergeCell ref="D39:D40"/>
    <mergeCell ref="D41:D42"/>
    <mergeCell ref="D23:D24"/>
    <mergeCell ref="D25:D26"/>
    <mergeCell ref="D29:D30"/>
    <mergeCell ref="D31:D32"/>
    <mergeCell ref="A27:D27"/>
    <mergeCell ref="D11:D12"/>
    <mergeCell ref="D15:D16"/>
    <mergeCell ref="D17:D18"/>
    <mergeCell ref="D19:D20"/>
    <mergeCell ref="A13:D13"/>
    <mergeCell ref="E56:I56"/>
    <mergeCell ref="A58:I58"/>
    <mergeCell ref="E50:J50"/>
    <mergeCell ref="E54:J54"/>
    <mergeCell ref="D50:D51"/>
    <mergeCell ref="D54:D55"/>
    <mergeCell ref="A52:D52"/>
    <mergeCell ref="A56:D56"/>
    <mergeCell ref="F51:I51"/>
    <mergeCell ref="E52:I52"/>
    <mergeCell ref="A54:C55"/>
    <mergeCell ref="F55:I55"/>
    <mergeCell ref="E48:I48"/>
    <mergeCell ref="E11:J11"/>
    <mergeCell ref="E15:J15"/>
    <mergeCell ref="E17:J17"/>
    <mergeCell ref="E19:J19"/>
    <mergeCell ref="E21:J21"/>
    <mergeCell ref="E23:J23"/>
    <mergeCell ref="E25:J25"/>
    <mergeCell ref="E29:J29"/>
    <mergeCell ref="E31:J31"/>
    <mergeCell ref="F46:I46"/>
    <mergeCell ref="F47:I47"/>
    <mergeCell ref="E35:J35"/>
    <mergeCell ref="A45:C47"/>
    <mergeCell ref="D45:D47"/>
    <mergeCell ref="E45:J45"/>
    <mergeCell ref="F30:I30"/>
    <mergeCell ref="A31:C32"/>
    <mergeCell ref="F32:I32"/>
    <mergeCell ref="A43:D43"/>
    <mergeCell ref="F42:I42"/>
    <mergeCell ref="E43:I43"/>
    <mergeCell ref="E41:J41"/>
    <mergeCell ref="F12:I12"/>
    <mergeCell ref="E13:I13"/>
    <mergeCell ref="A48:D48"/>
    <mergeCell ref="F16:I16"/>
    <mergeCell ref="F18:I18"/>
    <mergeCell ref="F20:I20"/>
    <mergeCell ref="F22:I22"/>
    <mergeCell ref="F24:I24"/>
    <mergeCell ref="A15:C16"/>
    <mergeCell ref="A19:C20"/>
    <mergeCell ref="A8:C9"/>
    <mergeCell ref="A50:C51"/>
    <mergeCell ref="A35:C36"/>
    <mergeCell ref="A37:C38"/>
    <mergeCell ref="A39:C40"/>
    <mergeCell ref="A41:C42"/>
    <mergeCell ref="A29:C30"/>
    <mergeCell ref="A33:C34"/>
    <mergeCell ref="A11:C12"/>
    <mergeCell ref="A17:C18"/>
    <mergeCell ref="A21:C22"/>
    <mergeCell ref="A23:C24"/>
    <mergeCell ref="A25:C26"/>
    <mergeCell ref="F40:I40"/>
    <mergeCell ref="F36:I36"/>
    <mergeCell ref="F38:I38"/>
    <mergeCell ref="E37:J37"/>
    <mergeCell ref="E39:J39"/>
    <mergeCell ref="F34:I34"/>
    <mergeCell ref="E33:J33"/>
    <mergeCell ref="D33:D34"/>
    <mergeCell ref="F26:I26"/>
    <mergeCell ref="E27:I27"/>
    <mergeCell ref="I1:J1"/>
    <mergeCell ref="I2:J2"/>
    <mergeCell ref="A6:J6"/>
    <mergeCell ref="J8:J9"/>
    <mergeCell ref="D8:I8"/>
    <mergeCell ref="F9:I9"/>
    <mergeCell ref="D21:D22"/>
  </mergeCells>
  <printOptions horizontalCentered="1"/>
  <pageMargins left="0.3937007874015748" right="0.3937007874015748" top="0.7874015748031497" bottom="0.7874015748031497" header="0.5118110236220472" footer="0.5118110236220472"/>
  <pageSetup firstPageNumber="22" useFirstPageNumber="1" horizontalDpi="300" verticalDpi="300" orientation="portrait" paperSize="9" r:id="rId1"/>
  <headerFooter alignWithMargins="0">
    <oddFooter>&amp;CStrona 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6"/>
  <sheetViews>
    <sheetView workbookViewId="0" topLeftCell="B1">
      <selection activeCell="H2" sqref="H2:I2"/>
    </sheetView>
  </sheetViews>
  <sheetFormatPr defaultColWidth="9.140625" defaultRowHeight="12.75"/>
  <cols>
    <col min="1" max="1" width="6.421875" style="117" customWidth="1"/>
    <col min="2" max="2" width="9.140625" style="117" customWidth="1"/>
    <col min="3" max="3" width="45.28125" style="117" customWidth="1"/>
    <col min="4" max="4" width="14.28125" style="117" customWidth="1"/>
    <col min="5" max="9" width="12.140625" style="117" customWidth="1"/>
    <col min="10" max="16384" width="9.140625" style="117" customWidth="1"/>
  </cols>
  <sheetData>
    <row r="1" spans="1:9" s="47" customFormat="1" ht="12.75">
      <c r="A1" s="44"/>
      <c r="B1" s="45"/>
      <c r="C1" s="46"/>
      <c r="D1" s="45"/>
      <c r="E1" s="45"/>
      <c r="F1" s="45"/>
      <c r="G1" s="43" t="s">
        <v>123</v>
      </c>
      <c r="H1" s="265" t="s">
        <v>275</v>
      </c>
      <c r="I1" s="265"/>
    </row>
    <row r="2" spans="1:9" s="47" customFormat="1" ht="12.75">
      <c r="A2" s="44"/>
      <c r="B2" s="45"/>
      <c r="C2" s="46"/>
      <c r="D2" s="45"/>
      <c r="E2" s="45"/>
      <c r="F2" s="45"/>
      <c r="G2" s="43" t="s">
        <v>25</v>
      </c>
      <c r="H2" s="265" t="s">
        <v>276</v>
      </c>
      <c r="I2" s="265"/>
    </row>
    <row r="3" spans="1:9" s="47" customFormat="1" ht="12.75">
      <c r="A3" s="44"/>
      <c r="B3" s="45"/>
      <c r="C3" s="46"/>
      <c r="D3" s="45"/>
      <c r="E3" s="45"/>
      <c r="F3" s="45"/>
      <c r="G3" s="45"/>
      <c r="H3" s="46"/>
      <c r="I3" s="46"/>
    </row>
    <row r="4" spans="1:9" s="47" customFormat="1" ht="15">
      <c r="A4" s="272" t="s">
        <v>195</v>
      </c>
      <c r="B4" s="272"/>
      <c r="C4" s="272"/>
      <c r="D4" s="272"/>
      <c r="E4" s="272"/>
      <c r="F4" s="272"/>
      <c r="G4" s="272"/>
      <c r="H4" s="272"/>
      <c r="I4" s="272"/>
    </row>
    <row r="5" spans="1:9" s="47" customFormat="1" ht="12.75">
      <c r="A5" s="44"/>
      <c r="B5" s="45"/>
      <c r="C5" s="46"/>
      <c r="D5" s="45"/>
      <c r="E5" s="45"/>
      <c r="F5" s="45"/>
      <c r="G5" s="45"/>
      <c r="H5" s="45"/>
      <c r="I5" s="48" t="s">
        <v>26</v>
      </c>
    </row>
    <row r="6" spans="1:9" ht="12.75">
      <c r="A6" s="294" t="s">
        <v>27</v>
      </c>
      <c r="B6" s="296" t="s">
        <v>1</v>
      </c>
      <c r="C6" s="296" t="s">
        <v>28</v>
      </c>
      <c r="D6" s="296" t="s">
        <v>124</v>
      </c>
      <c r="E6" s="300" t="s">
        <v>30</v>
      </c>
      <c r="F6" s="298" t="s">
        <v>29</v>
      </c>
      <c r="G6" s="298"/>
      <c r="H6" s="299"/>
      <c r="I6" s="296" t="s">
        <v>31</v>
      </c>
    </row>
    <row r="7" spans="1:9" ht="25.5" customHeight="1">
      <c r="A7" s="295"/>
      <c r="B7" s="297"/>
      <c r="C7" s="297"/>
      <c r="D7" s="297"/>
      <c r="E7" s="301"/>
      <c r="F7" s="118" t="s">
        <v>133</v>
      </c>
      <c r="G7" s="118" t="s">
        <v>19</v>
      </c>
      <c r="H7" s="119" t="s">
        <v>32</v>
      </c>
      <c r="I7" s="297"/>
    </row>
    <row r="8" spans="1:9" ht="12.75">
      <c r="A8" s="162"/>
      <c r="B8" s="162"/>
      <c r="C8" s="162"/>
      <c r="D8" s="162"/>
      <c r="E8" s="162"/>
      <c r="F8" s="162"/>
      <c r="G8" s="162"/>
      <c r="H8" s="162"/>
      <c r="I8" s="162"/>
    </row>
    <row r="9" spans="1:9" s="127" customFormat="1" ht="14.25" customHeight="1">
      <c r="A9" s="302" t="s">
        <v>33</v>
      </c>
      <c r="B9" s="120"/>
      <c r="C9" s="121" t="s">
        <v>34</v>
      </c>
      <c r="D9" s="122">
        <f>SUM(E9,I9)</f>
        <v>23000</v>
      </c>
      <c r="E9" s="123">
        <f>SUM(E10:E11)</f>
        <v>23000</v>
      </c>
      <c r="F9" s="124">
        <f>SUM(F10:F11)</f>
        <v>0</v>
      </c>
      <c r="G9" s="124">
        <f>SUM(G10:G11)</f>
        <v>0</v>
      </c>
      <c r="H9" s="125">
        <f>SUM(H10:H11)</f>
        <v>0</v>
      </c>
      <c r="I9" s="126">
        <f>SUM(I10:I11)</f>
        <v>0</v>
      </c>
    </row>
    <row r="10" spans="1:9" s="127" customFormat="1" ht="14.25" customHeight="1">
      <c r="A10" s="303"/>
      <c r="B10" s="128" t="s">
        <v>35</v>
      </c>
      <c r="C10" s="129" t="s">
        <v>36</v>
      </c>
      <c r="D10" s="130">
        <f aca="true" t="shared" si="0" ref="D10:D62">SUM(E10,I10)</f>
        <v>15000</v>
      </c>
      <c r="E10" s="131">
        <v>15000</v>
      </c>
      <c r="F10" s="132">
        <v>0</v>
      </c>
      <c r="G10" s="132">
        <v>0</v>
      </c>
      <c r="H10" s="133">
        <v>0</v>
      </c>
      <c r="I10" s="134">
        <v>0</v>
      </c>
    </row>
    <row r="11" spans="1:9" s="127" customFormat="1" ht="14.25" customHeight="1">
      <c r="A11" s="304"/>
      <c r="B11" s="135" t="s">
        <v>37</v>
      </c>
      <c r="C11" s="136" t="s">
        <v>38</v>
      </c>
      <c r="D11" s="137">
        <f t="shared" si="0"/>
        <v>8000</v>
      </c>
      <c r="E11" s="138">
        <v>8000</v>
      </c>
      <c r="F11" s="139">
        <v>0</v>
      </c>
      <c r="G11" s="139">
        <v>0</v>
      </c>
      <c r="H11" s="140">
        <v>0</v>
      </c>
      <c r="I11" s="141">
        <v>0</v>
      </c>
    </row>
    <row r="12" spans="1:9" s="127" customFormat="1" ht="14.25" customHeight="1">
      <c r="A12" s="305">
        <v>600</v>
      </c>
      <c r="B12" s="142"/>
      <c r="C12" s="143" t="s">
        <v>39</v>
      </c>
      <c r="D12" s="144">
        <f t="shared" si="0"/>
        <v>5444490</v>
      </c>
      <c r="E12" s="145">
        <f>SUM(E13:E14)</f>
        <v>4385446</v>
      </c>
      <c r="F12" s="146">
        <f>SUM(F13:F14)</f>
        <v>499168</v>
      </c>
      <c r="G12" s="146">
        <f>SUM(G13:G14)</f>
        <v>0</v>
      </c>
      <c r="H12" s="147">
        <f>SUM(H13:H14)</f>
        <v>0</v>
      </c>
      <c r="I12" s="148">
        <f>SUM(I13:I14)</f>
        <v>1059044</v>
      </c>
    </row>
    <row r="13" spans="1:9" s="127" customFormat="1" ht="14.25" customHeight="1">
      <c r="A13" s="306"/>
      <c r="B13" s="149">
        <v>60013</v>
      </c>
      <c r="C13" s="129" t="s">
        <v>40</v>
      </c>
      <c r="D13" s="130">
        <f t="shared" si="0"/>
        <v>1600000</v>
      </c>
      <c r="E13" s="131">
        <v>1600000</v>
      </c>
      <c r="F13" s="132">
        <v>40000</v>
      </c>
      <c r="G13" s="132">
        <v>0</v>
      </c>
      <c r="H13" s="133">
        <v>0</v>
      </c>
      <c r="I13" s="134">
        <v>0</v>
      </c>
    </row>
    <row r="14" spans="1:9" s="127" customFormat="1" ht="14.25" customHeight="1">
      <c r="A14" s="307"/>
      <c r="B14" s="150">
        <v>60014</v>
      </c>
      <c r="C14" s="136" t="s">
        <v>41</v>
      </c>
      <c r="D14" s="137">
        <f t="shared" si="0"/>
        <v>3844490</v>
      </c>
      <c r="E14" s="138">
        <v>2785446</v>
      </c>
      <c r="F14" s="139">
        <v>459168</v>
      </c>
      <c r="G14" s="139">
        <v>0</v>
      </c>
      <c r="H14" s="140">
        <v>0</v>
      </c>
      <c r="I14" s="141">
        <v>1059044</v>
      </c>
    </row>
    <row r="15" spans="1:9" s="127" customFormat="1" ht="14.25" customHeight="1">
      <c r="A15" s="308">
        <v>700</v>
      </c>
      <c r="B15" s="151"/>
      <c r="C15" s="121" t="s">
        <v>42</v>
      </c>
      <c r="D15" s="122">
        <f t="shared" si="0"/>
        <v>13772</v>
      </c>
      <c r="E15" s="123">
        <f>E16</f>
        <v>13772</v>
      </c>
      <c r="F15" s="124">
        <f>F16</f>
        <v>0</v>
      </c>
      <c r="G15" s="124">
        <f>G16</f>
        <v>0</v>
      </c>
      <c r="H15" s="125">
        <f>H16</f>
        <v>0</v>
      </c>
      <c r="I15" s="126">
        <f>I16</f>
        <v>0</v>
      </c>
    </row>
    <row r="16" spans="1:9" s="127" customFormat="1" ht="14.25" customHeight="1">
      <c r="A16" s="309"/>
      <c r="B16" s="150">
        <v>70005</v>
      </c>
      <c r="C16" s="136" t="s">
        <v>4</v>
      </c>
      <c r="D16" s="137">
        <f t="shared" si="0"/>
        <v>13772</v>
      </c>
      <c r="E16" s="138">
        <v>13772</v>
      </c>
      <c r="F16" s="139">
        <v>0</v>
      </c>
      <c r="G16" s="139">
        <v>0</v>
      </c>
      <c r="H16" s="140">
        <v>0</v>
      </c>
      <c r="I16" s="141">
        <v>0</v>
      </c>
    </row>
    <row r="17" spans="1:9" s="127" customFormat="1" ht="14.25" customHeight="1">
      <c r="A17" s="305">
        <v>710</v>
      </c>
      <c r="B17" s="142"/>
      <c r="C17" s="143" t="s">
        <v>43</v>
      </c>
      <c r="D17" s="144">
        <f t="shared" si="0"/>
        <v>249575</v>
      </c>
      <c r="E17" s="145">
        <f>SUM(E18:E21)</f>
        <v>249575</v>
      </c>
      <c r="F17" s="146">
        <f>SUM(F18:F21)</f>
        <v>217164</v>
      </c>
      <c r="G17" s="146">
        <f>SUM(G18:G21)</f>
        <v>0</v>
      </c>
      <c r="H17" s="147">
        <f>SUM(H18:H21)</f>
        <v>0</v>
      </c>
      <c r="I17" s="148">
        <f>SUM(I18:I21)</f>
        <v>0</v>
      </c>
    </row>
    <row r="18" spans="1:9" s="127" customFormat="1" ht="14.25" customHeight="1">
      <c r="A18" s="306"/>
      <c r="B18" s="149">
        <v>71012</v>
      </c>
      <c r="C18" s="129" t="s">
        <v>5</v>
      </c>
      <c r="D18" s="130">
        <f t="shared" si="0"/>
        <v>13958</v>
      </c>
      <c r="E18" s="131">
        <v>13958</v>
      </c>
      <c r="F18" s="132">
        <v>13958</v>
      </c>
      <c r="G18" s="132">
        <v>0</v>
      </c>
      <c r="H18" s="133">
        <v>0</v>
      </c>
      <c r="I18" s="134">
        <v>0</v>
      </c>
    </row>
    <row r="19" spans="1:9" s="127" customFormat="1" ht="14.25" customHeight="1">
      <c r="A19" s="306"/>
      <c r="B19" s="149">
        <v>71013</v>
      </c>
      <c r="C19" s="129" t="s">
        <v>7</v>
      </c>
      <c r="D19" s="130">
        <f t="shared" si="0"/>
        <v>40547</v>
      </c>
      <c r="E19" s="131">
        <v>40547</v>
      </c>
      <c r="F19" s="132">
        <v>40547</v>
      </c>
      <c r="G19" s="132">
        <v>0</v>
      </c>
      <c r="H19" s="133">
        <v>0</v>
      </c>
      <c r="I19" s="134">
        <v>0</v>
      </c>
    </row>
    <row r="20" spans="1:9" s="127" customFormat="1" ht="14.25" customHeight="1">
      <c r="A20" s="306"/>
      <c r="B20" s="149">
        <v>71014</v>
      </c>
      <c r="C20" s="129" t="s">
        <v>44</v>
      </c>
      <c r="D20" s="130">
        <f t="shared" si="0"/>
        <v>2710</v>
      </c>
      <c r="E20" s="131">
        <v>2710</v>
      </c>
      <c r="F20" s="132">
        <v>0</v>
      </c>
      <c r="G20" s="132">
        <v>0</v>
      </c>
      <c r="H20" s="133">
        <v>0</v>
      </c>
      <c r="I20" s="134">
        <v>0</v>
      </c>
    </row>
    <row r="21" spans="1:9" s="127" customFormat="1" ht="14.25" customHeight="1">
      <c r="A21" s="307"/>
      <c r="B21" s="150">
        <v>71015</v>
      </c>
      <c r="C21" s="136" t="s">
        <v>9</v>
      </c>
      <c r="D21" s="137">
        <f t="shared" si="0"/>
        <v>192360</v>
      </c>
      <c r="E21" s="138">
        <v>192360</v>
      </c>
      <c r="F21" s="139">
        <v>162659</v>
      </c>
      <c r="G21" s="139">
        <v>0</v>
      </c>
      <c r="H21" s="140">
        <v>0</v>
      </c>
      <c r="I21" s="141">
        <v>0</v>
      </c>
    </row>
    <row r="22" spans="1:9" s="127" customFormat="1" ht="14.25" customHeight="1">
      <c r="A22" s="308">
        <v>750</v>
      </c>
      <c r="B22" s="151"/>
      <c r="C22" s="121" t="s">
        <v>58</v>
      </c>
      <c r="D22" s="122">
        <f t="shared" si="0"/>
        <v>4847254</v>
      </c>
      <c r="E22" s="123">
        <f>SUM(E23:E28)</f>
        <v>4137303</v>
      </c>
      <c r="F22" s="124">
        <f>SUM(F23:F28)</f>
        <v>2378663</v>
      </c>
      <c r="G22" s="124">
        <f>SUM(G23:G28)</f>
        <v>28000</v>
      </c>
      <c r="H22" s="125">
        <f>SUM(H23:H28)</f>
        <v>0</v>
      </c>
      <c r="I22" s="126">
        <f>SUM(I23:I28)</f>
        <v>709951</v>
      </c>
    </row>
    <row r="23" spans="1:9" s="127" customFormat="1" ht="14.25" customHeight="1">
      <c r="A23" s="310"/>
      <c r="B23" s="149">
        <v>75011</v>
      </c>
      <c r="C23" s="152" t="s">
        <v>10</v>
      </c>
      <c r="D23" s="130">
        <f t="shared" si="0"/>
        <v>187323</v>
      </c>
      <c r="E23" s="131">
        <v>187323</v>
      </c>
      <c r="F23" s="132">
        <v>187323</v>
      </c>
      <c r="G23" s="132">
        <v>0</v>
      </c>
      <c r="H23" s="133">
        <v>0</v>
      </c>
      <c r="I23" s="134">
        <v>0</v>
      </c>
    </row>
    <row r="24" spans="1:9" s="127" customFormat="1" ht="14.25" customHeight="1">
      <c r="A24" s="310"/>
      <c r="B24" s="149">
        <v>75019</v>
      </c>
      <c r="C24" s="152" t="s">
        <v>103</v>
      </c>
      <c r="D24" s="130">
        <f t="shared" si="0"/>
        <v>300000</v>
      </c>
      <c r="E24" s="131">
        <v>300000</v>
      </c>
      <c r="F24" s="132">
        <v>0</v>
      </c>
      <c r="G24" s="132">
        <v>0</v>
      </c>
      <c r="H24" s="133">
        <v>0</v>
      </c>
      <c r="I24" s="134">
        <v>0</v>
      </c>
    </row>
    <row r="25" spans="1:9" s="127" customFormat="1" ht="14.25" customHeight="1">
      <c r="A25" s="310"/>
      <c r="B25" s="149">
        <v>75020</v>
      </c>
      <c r="C25" s="152" t="s">
        <v>104</v>
      </c>
      <c r="D25" s="130">
        <f t="shared" si="0"/>
        <v>4270291</v>
      </c>
      <c r="E25" s="131">
        <v>3560340</v>
      </c>
      <c r="F25" s="132">
        <v>2182340</v>
      </c>
      <c r="G25" s="132">
        <v>28000</v>
      </c>
      <c r="H25" s="133">
        <v>0</v>
      </c>
      <c r="I25" s="134">
        <v>709951</v>
      </c>
    </row>
    <row r="26" spans="1:9" s="127" customFormat="1" ht="14.25" customHeight="1">
      <c r="A26" s="310"/>
      <c r="B26" s="149">
        <v>75045</v>
      </c>
      <c r="C26" s="152" t="s">
        <v>11</v>
      </c>
      <c r="D26" s="130">
        <f t="shared" si="0"/>
        <v>25000</v>
      </c>
      <c r="E26" s="131">
        <v>25000</v>
      </c>
      <c r="F26" s="132">
        <v>9000</v>
      </c>
      <c r="G26" s="132">
        <v>0</v>
      </c>
      <c r="H26" s="133">
        <v>0</v>
      </c>
      <c r="I26" s="134">
        <v>0</v>
      </c>
    </row>
    <row r="27" spans="1:9" s="127" customFormat="1" ht="14.25" customHeight="1">
      <c r="A27" s="310"/>
      <c r="B27" s="149">
        <v>75075</v>
      </c>
      <c r="C27" s="129" t="s">
        <v>263</v>
      </c>
      <c r="D27" s="130">
        <f>SUM(E27,I27)</f>
        <v>34640</v>
      </c>
      <c r="E27" s="131">
        <v>34640</v>
      </c>
      <c r="F27" s="132">
        <v>0</v>
      </c>
      <c r="G27" s="132">
        <v>0</v>
      </c>
      <c r="H27" s="133">
        <v>0</v>
      </c>
      <c r="I27" s="134">
        <v>0</v>
      </c>
    </row>
    <row r="28" spans="1:9" s="127" customFormat="1" ht="14.25" customHeight="1">
      <c r="A28" s="309"/>
      <c r="B28" s="150">
        <v>75095</v>
      </c>
      <c r="C28" s="136" t="s">
        <v>38</v>
      </c>
      <c r="D28" s="137">
        <f t="shared" si="0"/>
        <v>30000</v>
      </c>
      <c r="E28" s="138">
        <v>30000</v>
      </c>
      <c r="F28" s="139">
        <v>0</v>
      </c>
      <c r="G28" s="139">
        <v>0</v>
      </c>
      <c r="H28" s="140">
        <v>0</v>
      </c>
      <c r="I28" s="141">
        <v>0</v>
      </c>
    </row>
    <row r="29" spans="1:9" s="127" customFormat="1" ht="14.25" customHeight="1">
      <c r="A29" s="305">
        <v>754</v>
      </c>
      <c r="B29" s="142"/>
      <c r="C29" s="154" t="s">
        <v>131</v>
      </c>
      <c r="D29" s="144">
        <f t="shared" si="0"/>
        <v>111560</v>
      </c>
      <c r="E29" s="145">
        <f>SUM(E30:E31)</f>
        <v>111560</v>
      </c>
      <c r="F29" s="146">
        <f>SUM(F30:F31)</f>
        <v>30416</v>
      </c>
      <c r="G29" s="146">
        <f>SUM(G30:G31)</f>
        <v>81144</v>
      </c>
      <c r="H29" s="147">
        <f>SUM(H30:H31)</f>
        <v>0</v>
      </c>
      <c r="I29" s="148">
        <f>SUM(I30:I31)</f>
        <v>0</v>
      </c>
    </row>
    <row r="30" spans="1:9" s="127" customFormat="1" ht="14.25" customHeight="1">
      <c r="A30" s="306"/>
      <c r="B30" s="149">
        <v>75414</v>
      </c>
      <c r="C30" s="152" t="s">
        <v>12</v>
      </c>
      <c r="D30" s="130">
        <f t="shared" si="0"/>
        <v>81560</v>
      </c>
      <c r="E30" s="131">
        <v>81560</v>
      </c>
      <c r="F30" s="132">
        <v>30416</v>
      </c>
      <c r="G30" s="132">
        <v>51144</v>
      </c>
      <c r="H30" s="133">
        <v>0</v>
      </c>
      <c r="I30" s="134">
        <v>0</v>
      </c>
    </row>
    <row r="31" spans="1:9" s="127" customFormat="1" ht="14.25" customHeight="1">
      <c r="A31" s="307"/>
      <c r="B31" s="150">
        <v>75495</v>
      </c>
      <c r="C31" s="153" t="s">
        <v>38</v>
      </c>
      <c r="D31" s="137">
        <f t="shared" si="0"/>
        <v>30000</v>
      </c>
      <c r="E31" s="138">
        <v>30000</v>
      </c>
      <c r="F31" s="139">
        <v>0</v>
      </c>
      <c r="G31" s="139">
        <v>30000</v>
      </c>
      <c r="H31" s="140">
        <v>0</v>
      </c>
      <c r="I31" s="141">
        <v>0</v>
      </c>
    </row>
    <row r="32" spans="1:9" s="127" customFormat="1" ht="14.25" customHeight="1">
      <c r="A32" s="308">
        <v>757</v>
      </c>
      <c r="B32" s="151"/>
      <c r="C32" s="121" t="s">
        <v>105</v>
      </c>
      <c r="D32" s="122">
        <f t="shared" si="0"/>
        <v>31000</v>
      </c>
      <c r="E32" s="123">
        <f>E33</f>
        <v>31000</v>
      </c>
      <c r="F32" s="124">
        <f>F33</f>
        <v>0</v>
      </c>
      <c r="G32" s="124">
        <f>G33</f>
        <v>0</v>
      </c>
      <c r="H32" s="125">
        <f>H33</f>
        <v>31000</v>
      </c>
      <c r="I32" s="126">
        <f>I33</f>
        <v>0</v>
      </c>
    </row>
    <row r="33" spans="1:9" s="127" customFormat="1" ht="14.25" customHeight="1">
      <c r="A33" s="309"/>
      <c r="B33" s="150">
        <v>75702</v>
      </c>
      <c r="C33" s="155" t="s">
        <v>130</v>
      </c>
      <c r="D33" s="137">
        <f t="shared" si="0"/>
        <v>31000</v>
      </c>
      <c r="E33" s="138">
        <v>31000</v>
      </c>
      <c r="F33" s="139">
        <v>0</v>
      </c>
      <c r="G33" s="139">
        <v>0</v>
      </c>
      <c r="H33" s="140">
        <v>31000</v>
      </c>
      <c r="I33" s="141">
        <v>0</v>
      </c>
    </row>
    <row r="34" spans="1:9" s="127" customFormat="1" ht="14.25" customHeight="1">
      <c r="A34" s="305">
        <v>758</v>
      </c>
      <c r="B34" s="142"/>
      <c r="C34" s="143" t="s">
        <v>69</v>
      </c>
      <c r="D34" s="144">
        <f t="shared" si="0"/>
        <v>280000</v>
      </c>
      <c r="E34" s="145">
        <f>E35</f>
        <v>280000</v>
      </c>
      <c r="F34" s="146">
        <f>F35</f>
        <v>0</v>
      </c>
      <c r="G34" s="146">
        <f>G35</f>
        <v>0</v>
      </c>
      <c r="H34" s="147">
        <f>H35</f>
        <v>0</v>
      </c>
      <c r="I34" s="148">
        <f>I35</f>
        <v>0</v>
      </c>
    </row>
    <row r="35" spans="1:9" s="127" customFormat="1" ht="14.25" customHeight="1">
      <c r="A35" s="307"/>
      <c r="B35" s="150">
        <v>75818</v>
      </c>
      <c r="C35" s="153" t="s">
        <v>106</v>
      </c>
      <c r="D35" s="137">
        <f t="shared" si="0"/>
        <v>280000</v>
      </c>
      <c r="E35" s="138">
        <v>280000</v>
      </c>
      <c r="F35" s="139">
        <v>0</v>
      </c>
      <c r="G35" s="139">
        <v>0</v>
      </c>
      <c r="H35" s="140">
        <v>0</v>
      </c>
      <c r="I35" s="141">
        <v>0</v>
      </c>
    </row>
    <row r="36" spans="1:9" s="127" customFormat="1" ht="14.25" customHeight="1">
      <c r="A36" s="308">
        <v>801</v>
      </c>
      <c r="B36" s="151"/>
      <c r="C36" s="121" t="s">
        <v>73</v>
      </c>
      <c r="D36" s="122">
        <f t="shared" si="0"/>
        <v>8510045</v>
      </c>
      <c r="E36" s="123">
        <f>SUM(E37:E43)</f>
        <v>5941423</v>
      </c>
      <c r="F36" s="124">
        <f>SUM(F37:F43)</f>
        <v>5024916</v>
      </c>
      <c r="G36" s="124">
        <f>SUM(G37:G43)</f>
        <v>0</v>
      </c>
      <c r="H36" s="125">
        <f>SUM(H37:H43)</f>
        <v>0</v>
      </c>
      <c r="I36" s="126">
        <f>SUM(I37:I43)</f>
        <v>2568622</v>
      </c>
    </row>
    <row r="37" spans="1:9" s="127" customFormat="1" ht="14.25" customHeight="1">
      <c r="A37" s="310"/>
      <c r="B37" s="149">
        <v>80102</v>
      </c>
      <c r="C37" s="152" t="s">
        <v>107</v>
      </c>
      <c r="D37" s="130">
        <f t="shared" si="0"/>
        <v>1187304</v>
      </c>
      <c r="E37" s="131">
        <v>1113304</v>
      </c>
      <c r="F37" s="132">
        <v>941111</v>
      </c>
      <c r="G37" s="132">
        <v>0</v>
      </c>
      <c r="H37" s="133">
        <v>0</v>
      </c>
      <c r="I37" s="134">
        <v>74000</v>
      </c>
    </row>
    <row r="38" spans="1:9" s="127" customFormat="1" ht="14.25" customHeight="1">
      <c r="A38" s="310"/>
      <c r="B38" s="149">
        <v>80111</v>
      </c>
      <c r="C38" s="152" t="s">
        <v>108</v>
      </c>
      <c r="D38" s="130">
        <f t="shared" si="0"/>
        <v>687175</v>
      </c>
      <c r="E38" s="131">
        <v>687175</v>
      </c>
      <c r="F38" s="132">
        <v>654553</v>
      </c>
      <c r="G38" s="132">
        <v>0</v>
      </c>
      <c r="H38" s="133">
        <v>0</v>
      </c>
      <c r="I38" s="134">
        <v>0</v>
      </c>
    </row>
    <row r="39" spans="1:9" s="127" customFormat="1" ht="14.25" customHeight="1">
      <c r="A39" s="310"/>
      <c r="B39" s="149">
        <v>80120</v>
      </c>
      <c r="C39" s="152" t="s">
        <v>109</v>
      </c>
      <c r="D39" s="130">
        <f t="shared" si="0"/>
        <v>995046</v>
      </c>
      <c r="E39" s="131">
        <v>995046</v>
      </c>
      <c r="F39" s="132">
        <v>835006</v>
      </c>
      <c r="G39" s="132">
        <v>0</v>
      </c>
      <c r="H39" s="133">
        <v>0</v>
      </c>
      <c r="I39" s="134">
        <v>0</v>
      </c>
    </row>
    <row r="40" spans="1:9" s="127" customFormat="1" ht="14.25" customHeight="1">
      <c r="A40" s="310"/>
      <c r="B40" s="149">
        <v>80123</v>
      </c>
      <c r="C40" s="152" t="s">
        <v>110</v>
      </c>
      <c r="D40" s="130">
        <f t="shared" si="0"/>
        <v>583306</v>
      </c>
      <c r="E40" s="131">
        <v>583306</v>
      </c>
      <c r="F40" s="132">
        <v>491306</v>
      </c>
      <c r="G40" s="132">
        <v>0</v>
      </c>
      <c r="H40" s="133">
        <v>0</v>
      </c>
      <c r="I40" s="134">
        <v>0</v>
      </c>
    </row>
    <row r="41" spans="1:9" s="127" customFormat="1" ht="14.25" customHeight="1">
      <c r="A41" s="310"/>
      <c r="B41" s="149">
        <v>80130</v>
      </c>
      <c r="C41" s="152" t="s">
        <v>111</v>
      </c>
      <c r="D41" s="130">
        <f t="shared" si="0"/>
        <v>5007562</v>
      </c>
      <c r="E41" s="131">
        <v>2512940</v>
      </c>
      <c r="F41" s="132">
        <v>2102940</v>
      </c>
      <c r="G41" s="132">
        <v>0</v>
      </c>
      <c r="H41" s="133">
        <v>0</v>
      </c>
      <c r="I41" s="134">
        <v>2494622</v>
      </c>
    </row>
    <row r="42" spans="1:9" s="127" customFormat="1" ht="14.25" customHeight="1">
      <c r="A42" s="310"/>
      <c r="B42" s="149">
        <v>80146</v>
      </c>
      <c r="C42" s="152" t="s">
        <v>112</v>
      </c>
      <c r="D42" s="130">
        <f t="shared" si="0"/>
        <v>33272</v>
      </c>
      <c r="E42" s="131">
        <v>33272</v>
      </c>
      <c r="F42" s="132">
        <v>0</v>
      </c>
      <c r="G42" s="132">
        <v>0</v>
      </c>
      <c r="H42" s="133">
        <v>0</v>
      </c>
      <c r="I42" s="134">
        <v>0</v>
      </c>
    </row>
    <row r="43" spans="1:9" s="127" customFormat="1" ht="14.25" customHeight="1">
      <c r="A43" s="309"/>
      <c r="B43" s="150">
        <v>80195</v>
      </c>
      <c r="C43" s="153" t="s">
        <v>38</v>
      </c>
      <c r="D43" s="137">
        <f t="shared" si="0"/>
        <v>16380</v>
      </c>
      <c r="E43" s="138">
        <v>16380</v>
      </c>
      <c r="F43" s="139">
        <v>0</v>
      </c>
      <c r="G43" s="139">
        <v>0</v>
      </c>
      <c r="H43" s="140">
        <v>0</v>
      </c>
      <c r="I43" s="141">
        <v>0</v>
      </c>
    </row>
    <row r="44" spans="1:9" s="127" customFormat="1" ht="14.25" customHeight="1">
      <c r="A44" s="308">
        <v>851</v>
      </c>
      <c r="B44" s="151"/>
      <c r="C44" s="121" t="s">
        <v>75</v>
      </c>
      <c r="D44" s="122">
        <f t="shared" si="0"/>
        <v>13230</v>
      </c>
      <c r="E44" s="123">
        <f>E45</f>
        <v>13230</v>
      </c>
      <c r="F44" s="124">
        <f>F45</f>
        <v>0</v>
      </c>
      <c r="G44" s="124">
        <f>G45</f>
        <v>0</v>
      </c>
      <c r="H44" s="125">
        <f>H45</f>
        <v>0</v>
      </c>
      <c r="I44" s="126">
        <f>I45</f>
        <v>0</v>
      </c>
    </row>
    <row r="45" spans="1:9" s="127" customFormat="1" ht="22.5" customHeight="1">
      <c r="A45" s="309"/>
      <c r="B45" s="150">
        <v>85156</v>
      </c>
      <c r="C45" s="156" t="s">
        <v>21</v>
      </c>
      <c r="D45" s="137">
        <f t="shared" si="0"/>
        <v>13230</v>
      </c>
      <c r="E45" s="138">
        <v>13230</v>
      </c>
      <c r="F45" s="139">
        <v>0</v>
      </c>
      <c r="G45" s="139">
        <v>0</v>
      </c>
      <c r="H45" s="140">
        <v>0</v>
      </c>
      <c r="I45" s="141">
        <v>0</v>
      </c>
    </row>
    <row r="46" spans="1:9" s="127" customFormat="1" ht="14.25" customHeight="1">
      <c r="A46" s="305">
        <v>852</v>
      </c>
      <c r="B46" s="142"/>
      <c r="C46" s="143" t="s">
        <v>113</v>
      </c>
      <c r="D46" s="144">
        <f t="shared" si="0"/>
        <v>5560367</v>
      </c>
      <c r="E46" s="145">
        <f>SUM(E47:E51)</f>
        <v>5384367</v>
      </c>
      <c r="F46" s="146">
        <f>SUM(F47:F51)</f>
        <v>2784251</v>
      </c>
      <c r="G46" s="146">
        <f>SUM(G47:G51)</f>
        <v>212993</v>
      </c>
      <c r="H46" s="147">
        <f>SUM(H47:H51)</f>
        <v>0</v>
      </c>
      <c r="I46" s="148">
        <f>SUM(I47:I51)</f>
        <v>176000</v>
      </c>
    </row>
    <row r="47" spans="1:9" s="127" customFormat="1" ht="14.25" customHeight="1">
      <c r="A47" s="306"/>
      <c r="B47" s="149">
        <v>85201</v>
      </c>
      <c r="C47" s="152" t="s">
        <v>114</v>
      </c>
      <c r="D47" s="130">
        <f t="shared" si="0"/>
        <v>997923</v>
      </c>
      <c r="E47" s="131">
        <v>957923</v>
      </c>
      <c r="F47" s="132">
        <v>530920</v>
      </c>
      <c r="G47" s="132">
        <v>162419</v>
      </c>
      <c r="H47" s="133">
        <v>0</v>
      </c>
      <c r="I47" s="134">
        <v>40000</v>
      </c>
    </row>
    <row r="48" spans="1:9" s="127" customFormat="1" ht="14.25" customHeight="1">
      <c r="A48" s="306"/>
      <c r="B48" s="149">
        <v>85202</v>
      </c>
      <c r="C48" s="152" t="s">
        <v>115</v>
      </c>
      <c r="D48" s="130">
        <f t="shared" si="0"/>
        <v>3032870</v>
      </c>
      <c r="E48" s="131">
        <v>2896870</v>
      </c>
      <c r="F48" s="132">
        <v>2006416</v>
      </c>
      <c r="G48" s="132">
        <v>0</v>
      </c>
      <c r="H48" s="133">
        <v>0</v>
      </c>
      <c r="I48" s="134">
        <v>136000</v>
      </c>
    </row>
    <row r="49" spans="1:9" s="127" customFormat="1" ht="14.25" customHeight="1">
      <c r="A49" s="306"/>
      <c r="B49" s="149">
        <v>85204</v>
      </c>
      <c r="C49" s="152" t="s">
        <v>116</v>
      </c>
      <c r="D49" s="130">
        <f t="shared" si="0"/>
        <v>1335157</v>
      </c>
      <c r="E49" s="131">
        <v>1335157</v>
      </c>
      <c r="F49" s="132">
        <v>84583</v>
      </c>
      <c r="G49" s="132">
        <v>50574</v>
      </c>
      <c r="H49" s="133">
        <v>0</v>
      </c>
      <c r="I49" s="134">
        <v>0</v>
      </c>
    </row>
    <row r="50" spans="1:9" s="127" customFormat="1" ht="14.25" customHeight="1">
      <c r="A50" s="306"/>
      <c r="B50" s="149">
        <v>85218</v>
      </c>
      <c r="C50" s="152" t="s">
        <v>117</v>
      </c>
      <c r="D50" s="130">
        <f t="shared" si="0"/>
        <v>192496</v>
      </c>
      <c r="E50" s="131">
        <v>192496</v>
      </c>
      <c r="F50" s="132">
        <v>162332</v>
      </c>
      <c r="G50" s="132">
        <v>0</v>
      </c>
      <c r="H50" s="133">
        <v>0</v>
      </c>
      <c r="I50" s="134">
        <v>0</v>
      </c>
    </row>
    <row r="51" spans="1:9" s="127" customFormat="1" ht="14.25" customHeight="1">
      <c r="A51" s="306"/>
      <c r="B51" s="149">
        <v>85233</v>
      </c>
      <c r="C51" s="152" t="s">
        <v>112</v>
      </c>
      <c r="D51" s="130">
        <f t="shared" si="0"/>
        <v>1921</v>
      </c>
      <c r="E51" s="131">
        <v>1921</v>
      </c>
      <c r="F51" s="132">
        <v>0</v>
      </c>
      <c r="G51" s="132">
        <v>0</v>
      </c>
      <c r="H51" s="133">
        <v>0</v>
      </c>
      <c r="I51" s="134">
        <v>0</v>
      </c>
    </row>
    <row r="52" spans="1:9" s="127" customFormat="1" ht="14.25" customHeight="1">
      <c r="A52" s="308">
        <v>853</v>
      </c>
      <c r="B52" s="151"/>
      <c r="C52" s="157" t="s">
        <v>84</v>
      </c>
      <c r="D52" s="122">
        <f t="shared" si="0"/>
        <v>358296</v>
      </c>
      <c r="E52" s="123">
        <f>SUM(E53:E54)</f>
        <v>358296</v>
      </c>
      <c r="F52" s="124">
        <f>SUM(F53:F54)</f>
        <v>0</v>
      </c>
      <c r="G52" s="124">
        <f>SUM(G53:G54)</f>
        <v>358296</v>
      </c>
      <c r="H52" s="125">
        <f>SUM(H53:H54)</f>
        <v>0</v>
      </c>
      <c r="I52" s="126">
        <f>SUM(I53:I54)</f>
        <v>0</v>
      </c>
    </row>
    <row r="53" spans="1:9" s="127" customFormat="1" ht="14.25" customHeight="1">
      <c r="A53" s="310"/>
      <c r="B53" s="149">
        <v>85321</v>
      </c>
      <c r="C53" s="158" t="s">
        <v>132</v>
      </c>
      <c r="D53" s="130">
        <f t="shared" si="0"/>
        <v>15000</v>
      </c>
      <c r="E53" s="131">
        <v>15000</v>
      </c>
      <c r="F53" s="132">
        <v>0</v>
      </c>
      <c r="G53" s="132">
        <v>15000</v>
      </c>
      <c r="H53" s="133">
        <v>0</v>
      </c>
      <c r="I53" s="134">
        <v>0</v>
      </c>
    </row>
    <row r="54" spans="1:9" s="127" customFormat="1" ht="14.25" customHeight="1">
      <c r="A54" s="310"/>
      <c r="B54" s="149">
        <v>85333</v>
      </c>
      <c r="C54" s="152" t="s">
        <v>118</v>
      </c>
      <c r="D54" s="130">
        <f t="shared" si="0"/>
        <v>343296</v>
      </c>
      <c r="E54" s="131">
        <v>343296</v>
      </c>
      <c r="F54" s="132">
        <v>0</v>
      </c>
      <c r="G54" s="132">
        <v>343296</v>
      </c>
      <c r="H54" s="133">
        <v>0</v>
      </c>
      <c r="I54" s="134">
        <v>0</v>
      </c>
    </row>
    <row r="55" spans="1:9" s="127" customFormat="1" ht="14.25" customHeight="1">
      <c r="A55" s="305">
        <v>854</v>
      </c>
      <c r="B55" s="142"/>
      <c r="C55" s="143" t="s">
        <v>86</v>
      </c>
      <c r="D55" s="144">
        <f t="shared" si="0"/>
        <v>638667</v>
      </c>
      <c r="E55" s="145">
        <f>SUM(E56:E60)</f>
        <v>633667</v>
      </c>
      <c r="F55" s="146">
        <f>SUM(F56:F60)</f>
        <v>480339</v>
      </c>
      <c r="G55" s="146">
        <f>SUM(G56:G60)</f>
        <v>11000</v>
      </c>
      <c r="H55" s="147">
        <f>SUM(H56:H60)</f>
        <v>0</v>
      </c>
      <c r="I55" s="148">
        <f>SUM(I56:I60)</f>
        <v>5000</v>
      </c>
    </row>
    <row r="56" spans="1:9" s="127" customFormat="1" ht="14.25" customHeight="1">
      <c r="A56" s="306"/>
      <c r="B56" s="149">
        <v>85401</v>
      </c>
      <c r="C56" s="152" t="s">
        <v>119</v>
      </c>
      <c r="D56" s="130">
        <f t="shared" si="0"/>
        <v>30337</v>
      </c>
      <c r="E56" s="131">
        <v>30337</v>
      </c>
      <c r="F56" s="132">
        <v>25660</v>
      </c>
      <c r="G56" s="132">
        <v>0</v>
      </c>
      <c r="H56" s="133">
        <v>0</v>
      </c>
      <c r="I56" s="134">
        <v>0</v>
      </c>
    </row>
    <row r="57" spans="1:9" s="127" customFormat="1" ht="14.25" customHeight="1">
      <c r="A57" s="306"/>
      <c r="B57" s="149">
        <v>85406</v>
      </c>
      <c r="C57" s="158" t="s">
        <v>134</v>
      </c>
      <c r="D57" s="130">
        <f t="shared" si="0"/>
        <v>451440</v>
      </c>
      <c r="E57" s="131">
        <v>446440</v>
      </c>
      <c r="F57" s="132">
        <v>389293</v>
      </c>
      <c r="G57" s="132">
        <v>11000</v>
      </c>
      <c r="H57" s="133">
        <v>0</v>
      </c>
      <c r="I57" s="134">
        <v>5000</v>
      </c>
    </row>
    <row r="58" spans="1:9" s="127" customFormat="1" ht="14.25" customHeight="1">
      <c r="A58" s="306"/>
      <c r="B58" s="149">
        <v>85407</v>
      </c>
      <c r="C58" s="152" t="s">
        <v>120</v>
      </c>
      <c r="D58" s="130">
        <f t="shared" si="0"/>
        <v>153210</v>
      </c>
      <c r="E58" s="131">
        <v>153210</v>
      </c>
      <c r="F58" s="132">
        <v>65386</v>
      </c>
      <c r="G58" s="132">
        <v>0</v>
      </c>
      <c r="H58" s="133">
        <v>0</v>
      </c>
      <c r="I58" s="134">
        <v>0</v>
      </c>
    </row>
    <row r="59" spans="1:9" s="127" customFormat="1" ht="14.25" customHeight="1">
      <c r="A59" s="306"/>
      <c r="B59" s="149">
        <v>85446</v>
      </c>
      <c r="C59" s="152" t="s">
        <v>112</v>
      </c>
      <c r="D59" s="130">
        <f t="shared" si="0"/>
        <v>2832</v>
      </c>
      <c r="E59" s="131">
        <v>2832</v>
      </c>
      <c r="F59" s="132">
        <v>0</v>
      </c>
      <c r="G59" s="132">
        <v>0</v>
      </c>
      <c r="H59" s="133">
        <v>0</v>
      </c>
      <c r="I59" s="134">
        <v>0</v>
      </c>
    </row>
    <row r="60" spans="1:9" s="127" customFormat="1" ht="14.25" customHeight="1">
      <c r="A60" s="307"/>
      <c r="B60" s="150">
        <v>85495</v>
      </c>
      <c r="C60" s="153" t="s">
        <v>38</v>
      </c>
      <c r="D60" s="137">
        <f t="shared" si="0"/>
        <v>848</v>
      </c>
      <c r="E60" s="138">
        <v>848</v>
      </c>
      <c r="F60" s="139">
        <v>0</v>
      </c>
      <c r="G60" s="139">
        <v>0</v>
      </c>
      <c r="H60" s="140">
        <v>0</v>
      </c>
      <c r="I60" s="141">
        <v>0</v>
      </c>
    </row>
    <row r="61" spans="1:9" s="127" customFormat="1" ht="14.25" customHeight="1">
      <c r="A61" s="308">
        <v>921</v>
      </c>
      <c r="B61" s="151"/>
      <c r="C61" s="121" t="s">
        <v>121</v>
      </c>
      <c r="D61" s="122">
        <f t="shared" si="0"/>
        <v>68675</v>
      </c>
      <c r="E61" s="123">
        <f>SUM(E62:E62)</f>
        <v>68675</v>
      </c>
      <c r="F61" s="124">
        <f>SUM(F62:F62)</f>
        <v>0</v>
      </c>
      <c r="G61" s="124">
        <f>SUM(G62:G62)</f>
        <v>68675</v>
      </c>
      <c r="H61" s="125">
        <f>SUM(H62:H62)</f>
        <v>0</v>
      </c>
      <c r="I61" s="126">
        <f>SUM(I62:I62)</f>
        <v>0</v>
      </c>
    </row>
    <row r="62" spans="1:9" s="127" customFormat="1" ht="14.25" customHeight="1">
      <c r="A62" s="309"/>
      <c r="B62" s="150">
        <v>92116</v>
      </c>
      <c r="C62" s="153" t="s">
        <v>122</v>
      </c>
      <c r="D62" s="137">
        <f t="shared" si="0"/>
        <v>68675</v>
      </c>
      <c r="E62" s="138">
        <v>68675</v>
      </c>
      <c r="F62" s="139">
        <v>0</v>
      </c>
      <c r="G62" s="139">
        <v>68675</v>
      </c>
      <c r="H62" s="140">
        <v>0</v>
      </c>
      <c r="I62" s="141">
        <v>0</v>
      </c>
    </row>
    <row r="63" spans="1:9" s="127" customFormat="1" ht="14.25" customHeight="1">
      <c r="A63" s="305">
        <v>926</v>
      </c>
      <c r="B63" s="142"/>
      <c r="C63" s="143" t="s">
        <v>274</v>
      </c>
      <c r="D63" s="144">
        <f>D64</f>
        <v>20000</v>
      </c>
      <c r="E63" s="145">
        <f>E64</f>
        <v>20000</v>
      </c>
      <c r="F63" s="146">
        <v>0</v>
      </c>
      <c r="G63" s="146">
        <v>0</v>
      </c>
      <c r="H63" s="147">
        <v>0</v>
      </c>
      <c r="I63" s="148">
        <v>0</v>
      </c>
    </row>
    <row r="64" spans="1:9" s="127" customFormat="1" ht="14.25" customHeight="1">
      <c r="A64" s="307"/>
      <c r="B64" s="150">
        <v>92695</v>
      </c>
      <c r="C64" s="153" t="s">
        <v>38</v>
      </c>
      <c r="D64" s="137">
        <f>E64</f>
        <v>20000</v>
      </c>
      <c r="E64" s="138">
        <v>20000</v>
      </c>
      <c r="F64" s="139">
        <v>0</v>
      </c>
      <c r="G64" s="139">
        <v>0</v>
      </c>
      <c r="H64" s="140">
        <v>0</v>
      </c>
      <c r="I64" s="141">
        <v>0</v>
      </c>
    </row>
    <row r="65" spans="1:9" ht="12.75">
      <c r="A65" s="163"/>
      <c r="B65" s="163"/>
      <c r="C65" s="164"/>
      <c r="D65" s="164"/>
      <c r="E65" s="164"/>
      <c r="F65" s="164"/>
      <c r="G65" s="164"/>
      <c r="H65" s="164"/>
      <c r="I65" s="164"/>
    </row>
    <row r="66" spans="1:9" ht="25.5" customHeight="1">
      <c r="A66" s="259" t="s">
        <v>87</v>
      </c>
      <c r="B66" s="260"/>
      <c r="C66" s="261"/>
      <c r="D66" s="160">
        <f aca="true" t="shared" si="1" ref="D66:I66">SUM(D9,D12,D15,D17,D22,D29,D32,D34,D36,D44,D46,D52,D55,D61,D63)</f>
        <v>26169931</v>
      </c>
      <c r="E66" s="160">
        <f t="shared" si="1"/>
        <v>21651314</v>
      </c>
      <c r="F66" s="160">
        <f t="shared" si="1"/>
        <v>11414917</v>
      </c>
      <c r="G66" s="160">
        <f t="shared" si="1"/>
        <v>760108</v>
      </c>
      <c r="H66" s="160">
        <f t="shared" si="1"/>
        <v>31000</v>
      </c>
      <c r="I66" s="160">
        <f t="shared" si="1"/>
        <v>4518617</v>
      </c>
    </row>
    <row r="67" spans="1:2" ht="12.75">
      <c r="A67" s="159"/>
      <c r="B67" s="159"/>
    </row>
    <row r="68" spans="1:5" ht="12.75" customHeight="1">
      <c r="A68" s="159"/>
      <c r="B68" s="159"/>
      <c r="E68" s="161"/>
    </row>
    <row r="69" spans="1:2" ht="12.75">
      <c r="A69" s="159"/>
      <c r="B69" s="159"/>
    </row>
    <row r="70" spans="1:2" ht="12.75">
      <c r="A70" s="159"/>
      <c r="B70" s="159"/>
    </row>
    <row r="71" spans="1:2" ht="12.75">
      <c r="A71" s="159"/>
      <c r="B71" s="159"/>
    </row>
    <row r="72" spans="1:2" ht="12.75">
      <c r="A72" s="159"/>
      <c r="B72" s="159"/>
    </row>
    <row r="73" spans="1:2" ht="12.75">
      <c r="A73" s="159"/>
      <c r="B73" s="159"/>
    </row>
    <row r="74" spans="1:2" ht="12.75">
      <c r="A74" s="159"/>
      <c r="B74" s="159"/>
    </row>
    <row r="75" spans="1:2" ht="12.75">
      <c r="A75" s="159"/>
      <c r="B75" s="159"/>
    </row>
    <row r="76" spans="1:2" ht="12.75">
      <c r="A76" s="159"/>
      <c r="B76" s="159"/>
    </row>
    <row r="77" spans="1:2" ht="12.75">
      <c r="A77" s="159"/>
      <c r="B77" s="159"/>
    </row>
    <row r="78" spans="1:2" ht="12.75">
      <c r="A78" s="159"/>
      <c r="B78" s="159"/>
    </row>
    <row r="79" spans="1:2" ht="12.75">
      <c r="A79" s="159"/>
      <c r="B79" s="159"/>
    </row>
    <row r="80" spans="1:2" ht="12.75">
      <c r="A80" s="159"/>
      <c r="B80" s="159"/>
    </row>
    <row r="81" spans="1:2" ht="12.75">
      <c r="A81" s="159"/>
      <c r="B81" s="159"/>
    </row>
    <row r="82" spans="1:2" ht="12.75">
      <c r="A82" s="159"/>
      <c r="B82" s="159"/>
    </row>
    <row r="83" spans="1:2" ht="12.75">
      <c r="A83" s="159"/>
      <c r="B83" s="159"/>
    </row>
    <row r="84" spans="1:2" ht="12.75">
      <c r="A84" s="159"/>
      <c r="B84" s="159"/>
    </row>
    <row r="85" spans="1:2" ht="12.75">
      <c r="A85" s="159"/>
      <c r="B85" s="159"/>
    </row>
    <row r="86" spans="1:2" ht="12.75">
      <c r="A86" s="159"/>
      <c r="B86" s="159"/>
    </row>
    <row r="87" spans="1:2" ht="12.75">
      <c r="A87" s="159"/>
      <c r="B87" s="159"/>
    </row>
    <row r="88" spans="1:2" ht="12.75">
      <c r="A88" s="159"/>
      <c r="B88" s="159"/>
    </row>
    <row r="89" spans="1:2" ht="12.75">
      <c r="A89" s="159"/>
      <c r="B89" s="159"/>
    </row>
    <row r="90" spans="1:2" ht="12.75">
      <c r="A90" s="159"/>
      <c r="B90" s="159"/>
    </row>
    <row r="91" spans="1:2" ht="12.75">
      <c r="A91" s="159"/>
      <c r="B91" s="159"/>
    </row>
    <row r="92" spans="1:2" ht="12.75">
      <c r="A92" s="159"/>
      <c r="B92" s="159"/>
    </row>
    <row r="93" spans="1:2" ht="12.75">
      <c r="A93" s="159"/>
      <c r="B93" s="159"/>
    </row>
    <row r="94" spans="1:2" ht="12.75">
      <c r="A94" s="159"/>
      <c r="B94" s="159"/>
    </row>
    <row r="95" spans="1:2" ht="12.75">
      <c r="A95" s="159"/>
      <c r="B95" s="159"/>
    </row>
    <row r="96" spans="1:2" ht="12.75">
      <c r="A96" s="159"/>
      <c r="B96" s="159"/>
    </row>
    <row r="97" spans="1:2" ht="12.75">
      <c r="A97" s="159"/>
      <c r="B97" s="159"/>
    </row>
    <row r="98" spans="1:2" ht="12.75">
      <c r="A98" s="159"/>
      <c r="B98" s="159"/>
    </row>
    <row r="99" spans="1:2" ht="12.75">
      <c r="A99" s="159"/>
      <c r="B99" s="159"/>
    </row>
    <row r="100" spans="1:2" ht="12.75">
      <c r="A100" s="159"/>
      <c r="B100" s="159"/>
    </row>
    <row r="101" spans="1:2" ht="12.75">
      <c r="A101" s="159"/>
      <c r="B101" s="159"/>
    </row>
    <row r="102" spans="1:2" ht="12.75">
      <c r="A102" s="159"/>
      <c r="B102" s="159"/>
    </row>
    <row r="103" spans="1:2" ht="12.75">
      <c r="A103" s="159"/>
      <c r="B103" s="159"/>
    </row>
    <row r="104" spans="1:2" ht="12.75">
      <c r="A104" s="159"/>
      <c r="B104" s="159"/>
    </row>
    <row r="105" spans="1:2" ht="12.75">
      <c r="A105" s="159"/>
      <c r="B105" s="159"/>
    </row>
    <row r="106" spans="1:2" ht="12.75">
      <c r="A106" s="159"/>
      <c r="B106" s="159"/>
    </row>
    <row r="107" spans="1:2" ht="12.75">
      <c r="A107" s="159"/>
      <c r="B107" s="159"/>
    </row>
    <row r="108" spans="1:2" ht="12.75">
      <c r="A108" s="159"/>
      <c r="B108" s="159"/>
    </row>
    <row r="109" spans="1:2" ht="12.75">
      <c r="A109" s="159"/>
      <c r="B109" s="159"/>
    </row>
    <row r="110" spans="1:2" ht="12.75">
      <c r="A110" s="159"/>
      <c r="B110" s="159"/>
    </row>
    <row r="111" spans="1:2" ht="12.75">
      <c r="A111" s="159"/>
      <c r="B111" s="159"/>
    </row>
    <row r="112" spans="1:2" ht="12.75">
      <c r="A112" s="159"/>
      <c r="B112" s="159"/>
    </row>
    <row r="113" spans="1:2" ht="12.75">
      <c r="A113" s="159"/>
      <c r="B113" s="159"/>
    </row>
    <row r="114" spans="1:2" ht="12.75">
      <c r="A114" s="159"/>
      <c r="B114" s="159"/>
    </row>
    <row r="115" spans="1:2" ht="12.75">
      <c r="A115" s="159"/>
      <c r="B115" s="159"/>
    </row>
    <row r="116" spans="1:2" ht="12.75">
      <c r="A116" s="159"/>
      <c r="B116" s="159"/>
    </row>
    <row r="117" spans="1:2" ht="12.75">
      <c r="A117" s="159"/>
      <c r="B117" s="159"/>
    </row>
    <row r="118" spans="1:2" ht="12.75">
      <c r="A118" s="159"/>
      <c r="B118" s="159"/>
    </row>
    <row r="119" spans="1:2" ht="12.75">
      <c r="A119" s="159"/>
      <c r="B119" s="159"/>
    </row>
    <row r="120" spans="1:2" ht="12.75">
      <c r="A120" s="159"/>
      <c r="B120" s="159"/>
    </row>
    <row r="121" spans="1:2" ht="12.75">
      <c r="A121" s="159"/>
      <c r="B121" s="159"/>
    </row>
    <row r="122" spans="1:2" ht="12.75">
      <c r="A122" s="159"/>
      <c r="B122" s="159"/>
    </row>
    <row r="123" spans="1:2" ht="12.75">
      <c r="A123" s="159"/>
      <c r="B123" s="159"/>
    </row>
    <row r="124" spans="1:2" ht="12.75">
      <c r="A124" s="159"/>
      <c r="B124" s="159"/>
    </row>
    <row r="125" spans="1:2" ht="12.75">
      <c r="A125" s="159"/>
      <c r="B125" s="159"/>
    </row>
    <row r="126" spans="1:2" ht="12.75">
      <c r="A126" s="159"/>
      <c r="B126" s="159"/>
    </row>
    <row r="127" spans="1:2" ht="12.75">
      <c r="A127" s="159"/>
      <c r="B127" s="159"/>
    </row>
    <row r="128" spans="1:2" ht="12.75">
      <c r="A128" s="159"/>
      <c r="B128" s="159"/>
    </row>
    <row r="129" spans="1:2" ht="12.75">
      <c r="A129" s="159"/>
      <c r="B129" s="159"/>
    </row>
    <row r="130" spans="1:2" ht="12.75">
      <c r="A130" s="159"/>
      <c r="B130" s="159"/>
    </row>
    <row r="131" spans="1:2" ht="12.75">
      <c r="A131" s="159"/>
      <c r="B131" s="159"/>
    </row>
    <row r="132" spans="1:2" ht="12.75">
      <c r="A132" s="159"/>
      <c r="B132" s="159"/>
    </row>
    <row r="133" spans="1:2" ht="12.75">
      <c r="A133" s="159"/>
      <c r="B133" s="159"/>
    </row>
    <row r="134" spans="1:2" ht="12.75">
      <c r="A134" s="159"/>
      <c r="B134" s="159"/>
    </row>
    <row r="135" spans="1:2" ht="12.75">
      <c r="A135" s="159"/>
      <c r="B135" s="159"/>
    </row>
    <row r="136" spans="1:2" ht="12.75">
      <c r="A136" s="159"/>
      <c r="B136" s="159"/>
    </row>
    <row r="137" spans="1:2" ht="12.75">
      <c r="A137" s="159"/>
      <c r="B137" s="159"/>
    </row>
    <row r="138" spans="1:2" ht="12.75">
      <c r="A138" s="159"/>
      <c r="B138" s="159"/>
    </row>
    <row r="139" spans="1:2" ht="12.75">
      <c r="A139" s="159"/>
      <c r="B139" s="159"/>
    </row>
    <row r="140" spans="1:2" ht="12.75">
      <c r="A140" s="159"/>
      <c r="B140" s="159"/>
    </row>
    <row r="141" spans="1:2" ht="12.75">
      <c r="A141" s="159"/>
      <c r="B141" s="159"/>
    </row>
    <row r="142" spans="1:2" ht="12.75">
      <c r="A142" s="159"/>
      <c r="B142" s="159"/>
    </row>
    <row r="143" spans="1:2" ht="12.75">
      <c r="A143" s="159"/>
      <c r="B143" s="159"/>
    </row>
    <row r="144" spans="1:2" ht="12.75">
      <c r="A144" s="159"/>
      <c r="B144" s="159"/>
    </row>
    <row r="145" spans="1:2" ht="12.75">
      <c r="A145" s="159"/>
      <c r="B145" s="159"/>
    </row>
    <row r="146" spans="1:2" ht="12.75">
      <c r="A146" s="159"/>
      <c r="B146" s="159"/>
    </row>
    <row r="147" spans="1:2" ht="12.75">
      <c r="A147" s="159"/>
      <c r="B147" s="159"/>
    </row>
    <row r="148" spans="1:2" ht="12.75">
      <c r="A148" s="159"/>
      <c r="B148" s="159"/>
    </row>
    <row r="149" spans="1:2" ht="12.75">
      <c r="A149" s="159"/>
      <c r="B149" s="159"/>
    </row>
    <row r="150" spans="1:2" ht="12.75">
      <c r="A150" s="159"/>
      <c r="B150" s="159"/>
    </row>
    <row r="151" spans="1:2" ht="12.75">
      <c r="A151" s="159"/>
      <c r="B151" s="159"/>
    </row>
    <row r="152" spans="1:2" ht="12.75">
      <c r="A152" s="159"/>
      <c r="B152" s="159"/>
    </row>
    <row r="153" spans="1:2" ht="12.75">
      <c r="A153" s="159"/>
      <c r="B153" s="159"/>
    </row>
    <row r="154" spans="1:2" ht="12.75">
      <c r="A154" s="159"/>
      <c r="B154" s="159"/>
    </row>
    <row r="155" spans="1:2" ht="12.75">
      <c r="A155" s="159"/>
      <c r="B155" s="159"/>
    </row>
    <row r="156" spans="1:2" ht="12.75">
      <c r="A156" s="159"/>
      <c r="B156" s="159"/>
    </row>
    <row r="157" spans="1:2" ht="12.75">
      <c r="A157" s="159"/>
      <c r="B157" s="159"/>
    </row>
    <row r="158" spans="1:2" ht="12.75">
      <c r="A158" s="159"/>
      <c r="B158" s="159"/>
    </row>
    <row r="159" spans="1:2" ht="12.75">
      <c r="A159" s="159"/>
      <c r="B159" s="159"/>
    </row>
    <row r="160" spans="1:2" ht="12.75">
      <c r="A160" s="159"/>
      <c r="B160" s="159"/>
    </row>
    <row r="161" spans="1:2" ht="12.75">
      <c r="A161" s="159"/>
      <c r="B161" s="159"/>
    </row>
    <row r="162" spans="1:2" ht="12.75">
      <c r="A162" s="159"/>
      <c r="B162" s="159"/>
    </row>
    <row r="163" spans="1:2" ht="12.75">
      <c r="A163" s="159"/>
      <c r="B163" s="159"/>
    </row>
    <row r="164" spans="1:2" ht="12.75">
      <c r="A164" s="159"/>
      <c r="B164" s="159"/>
    </row>
    <row r="165" spans="1:2" ht="12.75">
      <c r="A165" s="159"/>
      <c r="B165" s="159"/>
    </row>
    <row r="166" spans="1:2" ht="12.75">
      <c r="A166" s="159"/>
      <c r="B166" s="159"/>
    </row>
    <row r="167" spans="1:2" ht="12.75">
      <c r="A167" s="159"/>
      <c r="B167" s="159"/>
    </row>
    <row r="168" spans="1:2" ht="12.75">
      <c r="A168" s="159"/>
      <c r="B168" s="159"/>
    </row>
    <row r="169" spans="1:2" ht="12.75">
      <c r="A169" s="159"/>
      <c r="B169" s="159"/>
    </row>
    <row r="170" spans="1:2" ht="12.75">
      <c r="A170" s="159"/>
      <c r="B170" s="159"/>
    </row>
    <row r="171" spans="1:2" ht="12.75">
      <c r="A171" s="159"/>
      <c r="B171" s="159"/>
    </row>
    <row r="172" spans="1:2" ht="12.75">
      <c r="A172" s="159"/>
      <c r="B172" s="159"/>
    </row>
    <row r="173" spans="1:2" ht="12.75">
      <c r="A173" s="159"/>
      <c r="B173" s="159"/>
    </row>
    <row r="174" spans="1:2" ht="12.75">
      <c r="A174" s="159"/>
      <c r="B174" s="159"/>
    </row>
    <row r="175" spans="1:2" ht="12.75">
      <c r="A175" s="159"/>
      <c r="B175" s="159"/>
    </row>
    <row r="176" spans="1:2" ht="12.75">
      <c r="A176" s="159"/>
      <c r="B176" s="159"/>
    </row>
    <row r="177" spans="1:2" ht="12.75">
      <c r="A177" s="159"/>
      <c r="B177" s="159"/>
    </row>
    <row r="178" spans="1:2" ht="12.75">
      <c r="A178" s="159"/>
      <c r="B178" s="159"/>
    </row>
    <row r="179" spans="1:2" ht="12.75">
      <c r="A179" s="159"/>
      <c r="B179" s="159"/>
    </row>
    <row r="180" spans="1:2" ht="12.75">
      <c r="A180" s="159"/>
      <c r="B180" s="159"/>
    </row>
    <row r="181" spans="1:2" ht="12.75">
      <c r="A181" s="159"/>
      <c r="B181" s="159"/>
    </row>
    <row r="182" spans="1:2" ht="12.75">
      <c r="A182" s="159"/>
      <c r="B182" s="159"/>
    </row>
    <row r="183" spans="1:2" ht="12.75">
      <c r="A183" s="159"/>
      <c r="B183" s="159"/>
    </row>
    <row r="184" spans="1:2" ht="12.75">
      <c r="A184" s="159"/>
      <c r="B184" s="159"/>
    </row>
    <row r="185" spans="1:2" ht="12.75">
      <c r="A185" s="159"/>
      <c r="B185" s="159"/>
    </row>
    <row r="186" spans="1:2" ht="12.75">
      <c r="A186" s="159"/>
      <c r="B186" s="159"/>
    </row>
    <row r="187" spans="1:2" ht="12.75">
      <c r="A187" s="159"/>
      <c r="B187" s="159"/>
    </row>
    <row r="188" spans="1:2" ht="12.75">
      <c r="A188" s="159"/>
      <c r="B188" s="159"/>
    </row>
    <row r="189" spans="1:2" ht="12.75">
      <c r="A189" s="159"/>
      <c r="B189" s="159"/>
    </row>
    <row r="190" spans="1:2" ht="12.75">
      <c r="A190" s="159"/>
      <c r="B190" s="159"/>
    </row>
    <row r="191" spans="1:2" ht="12.75">
      <c r="A191" s="159"/>
      <c r="B191" s="159"/>
    </row>
    <row r="192" spans="1:2" ht="12.75">
      <c r="A192" s="159"/>
      <c r="B192" s="159"/>
    </row>
    <row r="193" spans="1:2" ht="12.75">
      <c r="A193" s="159"/>
      <c r="B193" s="159"/>
    </row>
    <row r="194" spans="1:2" ht="12.75">
      <c r="A194" s="159"/>
      <c r="B194" s="159"/>
    </row>
    <row r="195" spans="1:2" ht="12.75">
      <c r="A195" s="159"/>
      <c r="B195" s="159"/>
    </row>
    <row r="196" spans="1:2" ht="12.75">
      <c r="A196" s="159"/>
      <c r="B196" s="159"/>
    </row>
    <row r="197" spans="1:2" ht="12.75">
      <c r="A197" s="159"/>
      <c r="B197" s="159"/>
    </row>
    <row r="198" spans="1:2" ht="12.75">
      <c r="A198" s="159"/>
      <c r="B198" s="159"/>
    </row>
    <row r="199" spans="1:2" ht="12.75">
      <c r="A199" s="159"/>
      <c r="B199" s="159"/>
    </row>
    <row r="200" spans="1:2" ht="12.75">
      <c r="A200" s="159"/>
      <c r="B200" s="159"/>
    </row>
    <row r="201" spans="1:2" ht="12.75">
      <c r="A201" s="159"/>
      <c r="B201" s="159"/>
    </row>
    <row r="202" spans="1:2" ht="12.75">
      <c r="A202" s="159"/>
      <c r="B202" s="159"/>
    </row>
    <row r="203" spans="1:2" ht="12.75">
      <c r="A203" s="159"/>
      <c r="B203" s="159"/>
    </row>
    <row r="204" spans="1:2" ht="12.75">
      <c r="A204" s="159"/>
      <c r="B204" s="159"/>
    </row>
    <row r="205" spans="1:2" ht="12.75">
      <c r="A205" s="159"/>
      <c r="B205" s="159"/>
    </row>
    <row r="206" spans="1:2" ht="12.75">
      <c r="A206" s="159"/>
      <c r="B206" s="159"/>
    </row>
    <row r="207" spans="1:2" ht="12.75">
      <c r="A207" s="159"/>
      <c r="B207" s="159"/>
    </row>
    <row r="208" spans="1:2" ht="12.75">
      <c r="A208" s="159"/>
      <c r="B208" s="159"/>
    </row>
    <row r="209" spans="1:2" ht="12.75">
      <c r="A209" s="159"/>
      <c r="B209" s="159"/>
    </row>
    <row r="210" spans="1:2" ht="12.75">
      <c r="A210" s="159"/>
      <c r="B210" s="159"/>
    </row>
    <row r="211" spans="1:2" ht="12.75">
      <c r="A211" s="159"/>
      <c r="B211" s="159"/>
    </row>
    <row r="212" spans="1:2" ht="12.75">
      <c r="A212" s="159"/>
      <c r="B212" s="159"/>
    </row>
    <row r="213" spans="1:2" ht="12.75">
      <c r="A213" s="159"/>
      <c r="B213" s="159"/>
    </row>
    <row r="214" spans="1:2" ht="12.75">
      <c r="A214" s="159"/>
      <c r="B214" s="159"/>
    </row>
    <row r="215" spans="1:2" ht="12.75">
      <c r="A215" s="159"/>
      <c r="B215" s="159"/>
    </row>
    <row r="216" spans="1:2" ht="12.75">
      <c r="A216" s="159"/>
      <c r="B216" s="159"/>
    </row>
    <row r="217" spans="1:2" ht="12.75">
      <c r="A217" s="159"/>
      <c r="B217" s="159"/>
    </row>
    <row r="218" spans="1:2" ht="12.75">
      <c r="A218" s="159"/>
      <c r="B218" s="159"/>
    </row>
    <row r="219" spans="1:2" ht="12.75">
      <c r="A219" s="159"/>
      <c r="B219" s="159"/>
    </row>
    <row r="220" spans="1:2" ht="12.75">
      <c r="A220" s="159"/>
      <c r="B220" s="159"/>
    </row>
    <row r="221" spans="1:2" ht="12.75">
      <c r="A221" s="159"/>
      <c r="B221" s="159"/>
    </row>
    <row r="222" spans="1:2" ht="12.75">
      <c r="A222" s="159"/>
      <c r="B222" s="159"/>
    </row>
    <row r="223" spans="1:2" ht="12.75">
      <c r="A223" s="159"/>
      <c r="B223" s="159"/>
    </row>
    <row r="224" spans="1:2" ht="12.75">
      <c r="A224" s="159"/>
      <c r="B224" s="159"/>
    </row>
    <row r="225" spans="1:2" ht="12.75">
      <c r="A225" s="159"/>
      <c r="B225" s="159"/>
    </row>
    <row r="226" spans="1:2" ht="12.75">
      <c r="A226" s="159"/>
      <c r="B226" s="159"/>
    </row>
    <row r="227" spans="1:2" ht="12.75">
      <c r="A227" s="159"/>
      <c r="B227" s="159"/>
    </row>
    <row r="228" spans="1:2" ht="12.75">
      <c r="A228" s="159"/>
      <c r="B228" s="159"/>
    </row>
    <row r="229" spans="1:2" ht="12.75">
      <c r="A229" s="159"/>
      <c r="B229" s="159"/>
    </row>
    <row r="230" spans="1:2" ht="12.75">
      <c r="A230" s="159"/>
      <c r="B230" s="159"/>
    </row>
    <row r="231" spans="1:2" ht="12.75">
      <c r="A231" s="159"/>
      <c r="B231" s="159"/>
    </row>
    <row r="232" spans="1:2" ht="12.75">
      <c r="A232" s="159"/>
      <c r="B232" s="159"/>
    </row>
    <row r="233" spans="1:2" ht="12.75">
      <c r="A233" s="159"/>
      <c r="B233" s="159"/>
    </row>
    <row r="234" spans="1:2" ht="12.75">
      <c r="A234" s="159"/>
      <c r="B234" s="159"/>
    </row>
    <row r="235" spans="1:2" ht="12.75">
      <c r="A235" s="159"/>
      <c r="B235" s="159"/>
    </row>
    <row r="236" spans="1:2" ht="12.75">
      <c r="A236" s="159"/>
      <c r="B236" s="159"/>
    </row>
    <row r="237" spans="1:2" ht="12.75">
      <c r="A237" s="159"/>
      <c r="B237" s="159"/>
    </row>
    <row r="238" spans="1:2" ht="12.75">
      <c r="A238" s="159"/>
      <c r="B238" s="159"/>
    </row>
    <row r="239" spans="1:2" ht="12.75">
      <c r="A239" s="159"/>
      <c r="B239" s="159"/>
    </row>
    <row r="240" spans="1:2" ht="12.75">
      <c r="A240" s="159"/>
      <c r="B240" s="159"/>
    </row>
    <row r="241" spans="1:2" ht="12.75">
      <c r="A241" s="159"/>
      <c r="B241" s="159"/>
    </row>
    <row r="242" spans="1:2" ht="12.75">
      <c r="A242" s="159"/>
      <c r="B242" s="159"/>
    </row>
    <row r="243" spans="1:2" ht="12.75">
      <c r="A243" s="159"/>
      <c r="B243" s="159"/>
    </row>
    <row r="244" spans="1:2" ht="12.75">
      <c r="A244" s="159"/>
      <c r="B244" s="159"/>
    </row>
    <row r="245" spans="1:2" ht="12.75">
      <c r="A245" s="159"/>
      <c r="B245" s="159"/>
    </row>
    <row r="246" spans="1:2" ht="12.75">
      <c r="A246" s="159"/>
      <c r="B246" s="159"/>
    </row>
    <row r="247" spans="1:2" ht="12.75">
      <c r="A247" s="159"/>
      <c r="B247" s="159"/>
    </row>
    <row r="248" spans="1:2" ht="12.75">
      <c r="A248" s="159"/>
      <c r="B248" s="159"/>
    </row>
    <row r="249" spans="1:2" ht="12.75">
      <c r="A249" s="159"/>
      <c r="B249" s="159"/>
    </row>
    <row r="250" spans="1:2" ht="12.75">
      <c r="A250" s="159"/>
      <c r="B250" s="159"/>
    </row>
    <row r="251" spans="1:2" ht="12.75">
      <c r="A251" s="159"/>
      <c r="B251" s="159"/>
    </row>
    <row r="252" spans="1:2" ht="12.75">
      <c r="A252" s="159"/>
      <c r="B252" s="159"/>
    </row>
    <row r="253" spans="1:2" ht="12.75">
      <c r="A253" s="159"/>
      <c r="B253" s="159"/>
    </row>
    <row r="254" spans="1:2" ht="12.75">
      <c r="A254" s="159"/>
      <c r="B254" s="159"/>
    </row>
    <row r="255" spans="1:2" ht="12.75">
      <c r="A255" s="159"/>
      <c r="B255" s="159"/>
    </row>
    <row r="256" spans="1:2" ht="12.75">
      <c r="A256" s="159"/>
      <c r="B256" s="159"/>
    </row>
    <row r="257" spans="1:2" ht="12.75">
      <c r="A257" s="159"/>
      <c r="B257" s="159"/>
    </row>
    <row r="258" spans="1:2" ht="12.75">
      <c r="A258" s="159"/>
      <c r="B258" s="159"/>
    </row>
    <row r="259" spans="1:2" ht="12.75">
      <c r="A259" s="159"/>
      <c r="B259" s="159"/>
    </row>
    <row r="260" spans="1:2" ht="12.75">
      <c r="A260" s="159"/>
      <c r="B260" s="159"/>
    </row>
    <row r="261" spans="1:2" ht="12.75">
      <c r="A261" s="159"/>
      <c r="B261" s="159"/>
    </row>
    <row r="262" spans="1:2" ht="12.75">
      <c r="A262" s="159"/>
      <c r="B262" s="159"/>
    </row>
    <row r="263" spans="1:2" ht="12.75">
      <c r="A263" s="159"/>
      <c r="B263" s="159"/>
    </row>
    <row r="264" spans="1:2" ht="12.75">
      <c r="A264" s="159"/>
      <c r="B264" s="159"/>
    </row>
    <row r="265" spans="1:2" ht="12.75">
      <c r="A265" s="159"/>
      <c r="B265" s="159"/>
    </row>
    <row r="266" spans="1:2" ht="12.75">
      <c r="A266" s="159"/>
      <c r="B266" s="159"/>
    </row>
    <row r="267" spans="1:2" ht="12.75">
      <c r="A267" s="159"/>
      <c r="B267" s="159"/>
    </row>
    <row r="268" spans="1:2" ht="12.75">
      <c r="A268" s="159"/>
      <c r="B268" s="159"/>
    </row>
    <row r="269" spans="1:2" ht="12.75">
      <c r="A269" s="159"/>
      <c r="B269" s="159"/>
    </row>
    <row r="270" spans="1:2" ht="12.75">
      <c r="A270" s="159"/>
      <c r="B270" s="159"/>
    </row>
    <row r="271" spans="1:2" ht="12.75">
      <c r="A271" s="159"/>
      <c r="B271" s="159"/>
    </row>
    <row r="272" spans="1:2" ht="12.75">
      <c r="A272" s="159"/>
      <c r="B272" s="159"/>
    </row>
    <row r="273" spans="1:2" ht="12.75">
      <c r="A273" s="159"/>
      <c r="B273" s="159"/>
    </row>
    <row r="274" spans="1:2" ht="12.75">
      <c r="A274" s="159"/>
      <c r="B274" s="159"/>
    </row>
    <row r="275" spans="1:2" ht="12.75">
      <c r="A275" s="159"/>
      <c r="B275" s="159"/>
    </row>
    <row r="276" spans="1:2" ht="12.75">
      <c r="A276" s="159"/>
      <c r="B276" s="159"/>
    </row>
    <row r="277" spans="1:2" ht="12.75">
      <c r="A277" s="159"/>
      <c r="B277" s="159"/>
    </row>
    <row r="278" spans="1:2" ht="12.75">
      <c r="A278" s="159"/>
      <c r="B278" s="159"/>
    </row>
    <row r="279" spans="1:2" ht="12.75">
      <c r="A279" s="159"/>
      <c r="B279" s="159"/>
    </row>
    <row r="280" spans="1:2" ht="12.75">
      <c r="A280" s="159"/>
      <c r="B280" s="159"/>
    </row>
    <row r="281" spans="1:2" ht="12.75">
      <c r="A281" s="159"/>
      <c r="B281" s="159"/>
    </row>
    <row r="282" spans="1:2" ht="12.75">
      <c r="A282" s="159"/>
      <c r="B282" s="159"/>
    </row>
    <row r="283" spans="1:2" ht="12.75">
      <c r="A283" s="159"/>
      <c r="B283" s="159"/>
    </row>
    <row r="284" spans="1:2" ht="12.75">
      <c r="A284" s="159"/>
      <c r="B284" s="159"/>
    </row>
    <row r="285" spans="1:2" ht="12.75">
      <c r="A285" s="159"/>
      <c r="B285" s="159"/>
    </row>
    <row r="286" spans="1:2" ht="12.75">
      <c r="A286" s="159"/>
      <c r="B286" s="159"/>
    </row>
    <row r="287" spans="1:2" ht="12.75">
      <c r="A287" s="159"/>
      <c r="B287" s="159"/>
    </row>
    <row r="288" spans="1:2" ht="12.75">
      <c r="A288" s="159"/>
      <c r="B288" s="159"/>
    </row>
    <row r="289" spans="1:2" ht="12.75">
      <c r="A289" s="159"/>
      <c r="B289" s="159"/>
    </row>
    <row r="290" spans="1:2" ht="12.75">
      <c r="A290" s="159"/>
      <c r="B290" s="159"/>
    </row>
    <row r="291" spans="1:2" ht="12.75">
      <c r="A291" s="159"/>
      <c r="B291" s="159"/>
    </row>
    <row r="292" spans="1:2" ht="12.75">
      <c r="A292" s="159"/>
      <c r="B292" s="159"/>
    </row>
    <row r="293" spans="1:2" ht="12.75">
      <c r="A293" s="159"/>
      <c r="B293" s="159"/>
    </row>
    <row r="294" spans="1:2" ht="12.75">
      <c r="A294" s="159"/>
      <c r="B294" s="159"/>
    </row>
    <row r="295" spans="1:2" ht="12.75">
      <c r="A295" s="159"/>
      <c r="B295" s="159"/>
    </row>
    <row r="296" spans="1:2" ht="12.75">
      <c r="A296" s="159"/>
      <c r="B296" s="159"/>
    </row>
    <row r="297" spans="1:2" ht="12.75">
      <c r="A297" s="159"/>
      <c r="B297" s="159"/>
    </row>
    <row r="298" spans="1:2" ht="12.75">
      <c r="A298" s="159"/>
      <c r="B298" s="159"/>
    </row>
    <row r="299" spans="1:2" ht="12.75">
      <c r="A299" s="159"/>
      <c r="B299" s="159"/>
    </row>
    <row r="300" spans="1:2" ht="12.75">
      <c r="A300" s="159"/>
      <c r="B300" s="159"/>
    </row>
    <row r="301" spans="1:2" ht="12.75">
      <c r="A301" s="159"/>
      <c r="B301" s="159"/>
    </row>
    <row r="302" spans="1:2" ht="12.75">
      <c r="A302" s="159"/>
      <c r="B302" s="159"/>
    </row>
    <row r="303" spans="1:2" ht="12.75">
      <c r="A303" s="159"/>
      <c r="B303" s="159"/>
    </row>
    <row r="304" spans="1:2" ht="12.75">
      <c r="A304" s="159"/>
      <c r="B304" s="159"/>
    </row>
    <row r="305" spans="1:2" ht="12.75">
      <c r="A305" s="159"/>
      <c r="B305" s="159"/>
    </row>
    <row r="306" spans="1:2" ht="12.75">
      <c r="A306" s="159"/>
      <c r="B306" s="159"/>
    </row>
    <row r="307" spans="1:2" ht="12.75">
      <c r="A307" s="159"/>
      <c r="B307" s="159"/>
    </row>
    <row r="308" spans="1:2" ht="12.75">
      <c r="A308" s="159"/>
      <c r="B308" s="159"/>
    </row>
    <row r="309" spans="1:2" ht="12.75">
      <c r="A309" s="159"/>
      <c r="B309" s="159"/>
    </row>
    <row r="310" spans="1:2" ht="12.75">
      <c r="A310" s="159"/>
      <c r="B310" s="159"/>
    </row>
    <row r="311" spans="1:2" ht="12.75">
      <c r="A311" s="159"/>
      <c r="B311" s="159"/>
    </row>
    <row r="312" spans="1:2" ht="12.75">
      <c r="A312" s="159"/>
      <c r="B312" s="159"/>
    </row>
    <row r="313" spans="1:2" ht="12.75">
      <c r="A313" s="159"/>
      <c r="B313" s="159"/>
    </row>
    <row r="314" spans="1:2" ht="12.75">
      <c r="A314" s="159"/>
      <c r="B314" s="159"/>
    </row>
    <row r="315" spans="1:2" ht="12.75">
      <c r="A315" s="159"/>
      <c r="B315" s="159"/>
    </row>
    <row r="316" spans="1:2" ht="12.75">
      <c r="A316" s="159"/>
      <c r="B316" s="159"/>
    </row>
    <row r="317" spans="1:2" ht="12.75">
      <c r="A317" s="159"/>
      <c r="B317" s="159"/>
    </row>
    <row r="318" spans="1:2" ht="12.75">
      <c r="A318" s="159"/>
      <c r="B318" s="159"/>
    </row>
    <row r="319" spans="1:2" ht="12.75">
      <c r="A319" s="159"/>
      <c r="B319" s="159"/>
    </row>
    <row r="320" spans="1:2" ht="12.75">
      <c r="A320" s="159"/>
      <c r="B320" s="159"/>
    </row>
    <row r="321" spans="1:2" ht="12.75">
      <c r="A321" s="159"/>
      <c r="B321" s="159"/>
    </row>
    <row r="322" spans="1:2" ht="12.75">
      <c r="A322" s="159"/>
      <c r="B322" s="159"/>
    </row>
    <row r="323" spans="1:2" ht="12.75">
      <c r="A323" s="159"/>
      <c r="B323" s="159"/>
    </row>
    <row r="324" spans="1:2" ht="12.75">
      <c r="A324" s="159"/>
      <c r="B324" s="159"/>
    </row>
    <row r="325" spans="1:2" ht="12.75">
      <c r="A325" s="159"/>
      <c r="B325" s="159"/>
    </row>
    <row r="326" spans="1:2" ht="12.75">
      <c r="A326" s="159"/>
      <c r="B326" s="159"/>
    </row>
    <row r="327" spans="1:2" ht="12.75">
      <c r="A327" s="159"/>
      <c r="B327" s="159"/>
    </row>
    <row r="328" spans="1:2" ht="12.75">
      <c r="A328" s="159"/>
      <c r="B328" s="159"/>
    </row>
    <row r="329" spans="1:2" ht="12.75">
      <c r="A329" s="159"/>
      <c r="B329" s="159"/>
    </row>
    <row r="330" spans="1:2" ht="12.75">
      <c r="A330" s="159"/>
      <c r="B330" s="159"/>
    </row>
    <row r="331" spans="1:2" ht="12.75">
      <c r="A331" s="159"/>
      <c r="B331" s="159"/>
    </row>
    <row r="332" spans="1:2" ht="12.75">
      <c r="A332" s="159"/>
      <c r="B332" s="159"/>
    </row>
    <row r="333" spans="1:2" ht="12.75">
      <c r="A333" s="159"/>
      <c r="B333" s="159"/>
    </row>
    <row r="334" spans="1:2" ht="12.75">
      <c r="A334" s="159"/>
      <c r="B334" s="159"/>
    </row>
    <row r="335" spans="1:2" ht="12.75">
      <c r="A335" s="159"/>
      <c r="B335" s="159"/>
    </row>
    <row r="336" spans="1:2" ht="12.75">
      <c r="A336" s="159"/>
      <c r="B336" s="159"/>
    </row>
    <row r="337" spans="1:2" ht="12.75">
      <c r="A337" s="159"/>
      <c r="B337" s="159"/>
    </row>
    <row r="338" spans="1:2" ht="12.75">
      <c r="A338" s="159"/>
      <c r="B338" s="159"/>
    </row>
    <row r="339" spans="1:2" ht="12.75">
      <c r="A339" s="159"/>
      <c r="B339" s="159"/>
    </row>
    <row r="340" spans="1:2" ht="12.75">
      <c r="A340" s="159"/>
      <c r="B340" s="159"/>
    </row>
    <row r="341" spans="1:2" ht="12.75">
      <c r="A341" s="159"/>
      <c r="B341" s="159"/>
    </row>
    <row r="342" spans="1:2" ht="12.75">
      <c r="A342" s="159"/>
      <c r="B342" s="159"/>
    </row>
    <row r="343" spans="1:2" ht="12.75">
      <c r="A343" s="159"/>
      <c r="B343" s="159"/>
    </row>
    <row r="344" spans="1:2" ht="12.75">
      <c r="A344" s="159"/>
      <c r="B344" s="159"/>
    </row>
    <row r="345" spans="1:2" ht="12.75">
      <c r="A345" s="159"/>
      <c r="B345" s="159"/>
    </row>
    <row r="346" spans="1:2" ht="12.75">
      <c r="A346" s="159"/>
      <c r="B346" s="159"/>
    </row>
    <row r="347" spans="1:2" ht="12.75">
      <c r="A347" s="159"/>
      <c r="B347" s="159"/>
    </row>
    <row r="348" spans="1:2" ht="12.75">
      <c r="A348" s="159"/>
      <c r="B348" s="159"/>
    </row>
    <row r="349" spans="1:2" ht="12.75">
      <c r="A349" s="159"/>
      <c r="B349" s="159"/>
    </row>
    <row r="350" spans="1:2" ht="12.75">
      <c r="A350" s="159"/>
      <c r="B350" s="159"/>
    </row>
    <row r="351" spans="1:2" ht="12.75">
      <c r="A351" s="159"/>
      <c r="B351" s="159"/>
    </row>
    <row r="352" spans="1:2" ht="12.75">
      <c r="A352" s="159"/>
      <c r="B352" s="159"/>
    </row>
    <row r="353" spans="1:2" ht="12.75">
      <c r="A353" s="159"/>
      <c r="B353" s="159"/>
    </row>
    <row r="354" spans="1:2" ht="12.75">
      <c r="A354" s="159"/>
      <c r="B354" s="159"/>
    </row>
    <row r="355" spans="1:2" ht="12.75">
      <c r="A355" s="159"/>
      <c r="B355" s="159"/>
    </row>
    <row r="356" spans="1:2" ht="12.75">
      <c r="A356" s="159"/>
      <c r="B356" s="159"/>
    </row>
    <row r="357" spans="1:2" ht="12.75">
      <c r="A357" s="159"/>
      <c r="B357" s="159"/>
    </row>
    <row r="358" spans="1:2" ht="12.75">
      <c r="A358" s="159"/>
      <c r="B358" s="159"/>
    </row>
    <row r="359" spans="1:2" ht="12.75">
      <c r="A359" s="159"/>
      <c r="B359" s="159"/>
    </row>
    <row r="360" spans="1:2" ht="12.75">
      <c r="A360" s="159"/>
      <c r="B360" s="159"/>
    </row>
    <row r="361" spans="1:2" ht="12.75">
      <c r="A361" s="159"/>
      <c r="B361" s="159"/>
    </row>
    <row r="362" spans="1:2" ht="12.75">
      <c r="A362" s="159"/>
      <c r="B362" s="159"/>
    </row>
    <row r="363" spans="1:2" ht="12.75">
      <c r="A363" s="159"/>
      <c r="B363" s="159"/>
    </row>
    <row r="364" spans="1:2" ht="12.75">
      <c r="A364" s="159"/>
      <c r="B364" s="159"/>
    </row>
    <row r="365" spans="1:2" ht="12.75">
      <c r="A365" s="159"/>
      <c r="B365" s="159"/>
    </row>
    <row r="366" spans="1:2" ht="12.75">
      <c r="A366" s="159"/>
      <c r="B366" s="159"/>
    </row>
    <row r="367" spans="1:2" ht="12.75">
      <c r="A367" s="159"/>
      <c r="B367" s="159"/>
    </row>
    <row r="368" spans="1:2" ht="12.75">
      <c r="A368" s="159"/>
      <c r="B368" s="159"/>
    </row>
    <row r="369" spans="1:2" ht="12.75">
      <c r="A369" s="159"/>
      <c r="B369" s="159"/>
    </row>
    <row r="370" spans="1:2" ht="12.75">
      <c r="A370" s="159"/>
      <c r="B370" s="159"/>
    </row>
    <row r="371" spans="1:2" ht="12.75">
      <c r="A371" s="159"/>
      <c r="B371" s="159"/>
    </row>
    <row r="372" spans="1:2" ht="12.75">
      <c r="A372" s="159"/>
      <c r="B372" s="159"/>
    </row>
    <row r="373" spans="1:2" ht="12.75">
      <c r="A373" s="159"/>
      <c r="B373" s="159"/>
    </row>
    <row r="374" spans="1:2" ht="12.75">
      <c r="A374" s="159"/>
      <c r="B374" s="159"/>
    </row>
    <row r="375" spans="1:2" ht="12.75">
      <c r="A375" s="159"/>
      <c r="B375" s="159"/>
    </row>
    <row r="376" spans="1:2" ht="12.75">
      <c r="A376" s="159"/>
      <c r="B376" s="159"/>
    </row>
    <row r="377" spans="1:2" ht="12.75">
      <c r="A377" s="159"/>
      <c r="B377" s="159"/>
    </row>
    <row r="378" spans="1:2" ht="12.75">
      <c r="A378" s="159"/>
      <c r="B378" s="159"/>
    </row>
    <row r="379" spans="1:2" ht="12.75">
      <c r="A379" s="159"/>
      <c r="B379" s="159"/>
    </row>
    <row r="380" spans="1:2" ht="12.75">
      <c r="A380" s="159"/>
      <c r="B380" s="159"/>
    </row>
    <row r="381" spans="1:2" ht="12.75">
      <c r="A381" s="159"/>
      <c r="B381" s="159"/>
    </row>
    <row r="382" spans="1:2" ht="12.75">
      <c r="A382" s="159"/>
      <c r="B382" s="159"/>
    </row>
    <row r="383" spans="1:2" ht="12.75">
      <c r="A383" s="159"/>
      <c r="B383" s="159"/>
    </row>
    <row r="384" spans="1:2" ht="12.75">
      <c r="A384" s="159"/>
      <c r="B384" s="159"/>
    </row>
    <row r="385" spans="1:2" ht="12.75">
      <c r="A385" s="159"/>
      <c r="B385" s="159"/>
    </row>
    <row r="386" spans="1:2" ht="12.75">
      <c r="A386" s="159"/>
      <c r="B386" s="159"/>
    </row>
    <row r="387" spans="1:2" ht="12.75">
      <c r="A387" s="159"/>
      <c r="B387" s="159"/>
    </row>
    <row r="388" spans="1:2" ht="12.75">
      <c r="A388" s="159"/>
      <c r="B388" s="159"/>
    </row>
    <row r="389" spans="1:2" ht="12.75">
      <c r="A389" s="159"/>
      <c r="B389" s="159"/>
    </row>
    <row r="390" spans="1:2" ht="12.75">
      <c r="A390" s="159"/>
      <c r="B390" s="159"/>
    </row>
    <row r="391" spans="1:2" ht="12.75">
      <c r="A391" s="159"/>
      <c r="B391" s="159"/>
    </row>
    <row r="392" spans="1:2" ht="12.75">
      <c r="A392" s="159"/>
      <c r="B392" s="159"/>
    </row>
    <row r="393" spans="1:2" ht="12.75">
      <c r="A393" s="159"/>
      <c r="B393" s="159"/>
    </row>
    <row r="394" spans="1:2" ht="12.75">
      <c r="A394" s="159"/>
      <c r="B394" s="159"/>
    </row>
    <row r="395" spans="1:2" ht="12.75">
      <c r="A395" s="159"/>
      <c r="B395" s="159"/>
    </row>
    <row r="396" spans="1:2" ht="12.75">
      <c r="A396" s="159"/>
      <c r="B396" s="159"/>
    </row>
    <row r="397" spans="1:2" ht="12.75">
      <c r="A397" s="159"/>
      <c r="B397" s="159"/>
    </row>
    <row r="398" spans="1:2" ht="12.75">
      <c r="A398" s="159"/>
      <c r="B398" s="159"/>
    </row>
    <row r="399" spans="1:2" ht="12.75">
      <c r="A399" s="159"/>
      <c r="B399" s="159"/>
    </row>
    <row r="400" spans="1:2" ht="12.75">
      <c r="A400" s="159"/>
      <c r="B400" s="159"/>
    </row>
    <row r="401" spans="1:2" ht="12.75">
      <c r="A401" s="159"/>
      <c r="B401" s="159"/>
    </row>
    <row r="402" spans="1:2" ht="12.75">
      <c r="A402" s="159"/>
      <c r="B402" s="159"/>
    </row>
    <row r="403" spans="1:2" ht="12.75">
      <c r="A403" s="159"/>
      <c r="B403" s="159"/>
    </row>
    <row r="404" spans="1:2" ht="12.75">
      <c r="A404" s="159"/>
      <c r="B404" s="159"/>
    </row>
    <row r="405" spans="1:2" ht="12.75">
      <c r="A405" s="159"/>
      <c r="B405" s="159"/>
    </row>
    <row r="406" spans="1:2" ht="12.75">
      <c r="A406" s="159"/>
      <c r="B406" s="159"/>
    </row>
    <row r="407" spans="1:2" ht="12.75">
      <c r="A407" s="159"/>
      <c r="B407" s="159"/>
    </row>
    <row r="408" spans="1:2" ht="12.75">
      <c r="A408" s="159"/>
      <c r="B408" s="159"/>
    </row>
    <row r="409" spans="1:2" ht="12.75">
      <c r="A409" s="159"/>
      <c r="B409" s="159"/>
    </row>
    <row r="410" spans="1:2" ht="12.75">
      <c r="A410" s="159"/>
      <c r="B410" s="159"/>
    </row>
    <row r="411" spans="1:2" ht="12.75">
      <c r="A411" s="159"/>
      <c r="B411" s="159"/>
    </row>
    <row r="412" spans="1:2" ht="12.75">
      <c r="A412" s="159"/>
      <c r="B412" s="159"/>
    </row>
    <row r="413" spans="1:2" ht="12.75">
      <c r="A413" s="159"/>
      <c r="B413" s="159"/>
    </row>
    <row r="414" spans="1:2" ht="12.75">
      <c r="A414" s="159"/>
      <c r="B414" s="159"/>
    </row>
    <row r="415" spans="1:2" ht="12.75">
      <c r="A415" s="159"/>
      <c r="B415" s="159"/>
    </row>
    <row r="416" spans="1:2" ht="12.75">
      <c r="A416" s="159"/>
      <c r="B416" s="159"/>
    </row>
    <row r="417" spans="1:2" ht="12.75">
      <c r="A417" s="159"/>
      <c r="B417" s="159"/>
    </row>
    <row r="418" spans="1:2" ht="12.75">
      <c r="A418" s="159"/>
      <c r="B418" s="159"/>
    </row>
    <row r="419" spans="1:2" ht="12.75">
      <c r="A419" s="159"/>
      <c r="B419" s="159"/>
    </row>
    <row r="420" spans="1:2" ht="12.75">
      <c r="A420" s="159"/>
      <c r="B420" s="159"/>
    </row>
    <row r="421" spans="1:2" ht="12.75">
      <c r="A421" s="159"/>
      <c r="B421" s="159"/>
    </row>
    <row r="422" spans="1:2" ht="12.75">
      <c r="A422" s="159"/>
      <c r="B422" s="159"/>
    </row>
    <row r="423" spans="1:2" ht="12.75">
      <c r="A423" s="159"/>
      <c r="B423" s="159"/>
    </row>
    <row r="424" spans="1:2" ht="12.75">
      <c r="A424" s="159"/>
      <c r="B424" s="159"/>
    </row>
    <row r="425" spans="1:2" ht="12.75">
      <c r="A425" s="159"/>
      <c r="B425" s="159"/>
    </row>
    <row r="426" spans="1:2" ht="12.75">
      <c r="A426" s="159"/>
      <c r="B426" s="159"/>
    </row>
    <row r="427" spans="1:2" ht="12.75">
      <c r="A427" s="159"/>
      <c r="B427" s="159"/>
    </row>
    <row r="428" spans="1:2" ht="12.75">
      <c r="A428" s="159"/>
      <c r="B428" s="159"/>
    </row>
    <row r="429" spans="1:2" ht="12.75">
      <c r="A429" s="159"/>
      <c r="B429" s="159"/>
    </row>
    <row r="430" spans="1:2" ht="12.75">
      <c r="A430" s="159"/>
      <c r="B430" s="159"/>
    </row>
    <row r="431" spans="1:2" ht="12.75">
      <c r="A431" s="159"/>
      <c r="B431" s="159"/>
    </row>
    <row r="432" spans="1:2" ht="12.75">
      <c r="A432" s="159"/>
      <c r="B432" s="159"/>
    </row>
    <row r="433" spans="1:2" ht="12.75">
      <c r="A433" s="159"/>
      <c r="B433" s="159"/>
    </row>
    <row r="434" spans="1:2" ht="12.75">
      <c r="A434" s="159"/>
      <c r="B434" s="159"/>
    </row>
    <row r="435" spans="1:2" ht="12.75">
      <c r="A435" s="159"/>
      <c r="B435" s="159"/>
    </row>
    <row r="436" spans="1:2" ht="12.75">
      <c r="A436" s="159"/>
      <c r="B436" s="159"/>
    </row>
    <row r="437" spans="1:2" ht="12.75">
      <c r="A437" s="159"/>
      <c r="B437" s="159"/>
    </row>
    <row r="438" spans="1:2" ht="12.75">
      <c r="A438" s="159"/>
      <c r="B438" s="159"/>
    </row>
    <row r="439" spans="1:2" ht="12.75">
      <c r="A439" s="159"/>
      <c r="B439" s="159"/>
    </row>
    <row r="440" spans="1:2" ht="12.75">
      <c r="A440" s="159"/>
      <c r="B440" s="159"/>
    </row>
    <row r="441" spans="1:2" ht="12.75">
      <c r="A441" s="159"/>
      <c r="B441" s="159"/>
    </row>
    <row r="442" spans="1:2" ht="12.75">
      <c r="A442" s="159"/>
      <c r="B442" s="159"/>
    </row>
    <row r="443" spans="1:2" ht="12.75">
      <c r="A443" s="159"/>
      <c r="B443" s="159"/>
    </row>
    <row r="444" spans="1:2" ht="12.75">
      <c r="A444" s="159"/>
      <c r="B444" s="159"/>
    </row>
    <row r="445" spans="1:2" ht="12.75">
      <c r="A445" s="159"/>
      <c r="B445" s="159"/>
    </row>
    <row r="446" spans="1:2" ht="12.75">
      <c r="A446" s="159"/>
      <c r="B446" s="159"/>
    </row>
  </sheetData>
  <mergeCells count="26">
    <mergeCell ref="A52:A54"/>
    <mergeCell ref="A55:A60"/>
    <mergeCell ref="A61:A62"/>
    <mergeCell ref="A63:A64"/>
    <mergeCell ref="A34:A35"/>
    <mergeCell ref="A36:A43"/>
    <mergeCell ref="A44:A45"/>
    <mergeCell ref="A46:A51"/>
    <mergeCell ref="A17:A21"/>
    <mergeCell ref="A22:A28"/>
    <mergeCell ref="A29:A31"/>
    <mergeCell ref="A32:A33"/>
    <mergeCell ref="I6:I7"/>
    <mergeCell ref="A9:A11"/>
    <mergeCell ref="A12:A14"/>
    <mergeCell ref="A15:A16"/>
    <mergeCell ref="A66:C66"/>
    <mergeCell ref="H1:I1"/>
    <mergeCell ref="H2:I2"/>
    <mergeCell ref="A4:I4"/>
    <mergeCell ref="A6:A7"/>
    <mergeCell ref="B6:B7"/>
    <mergeCell ref="C6:C7"/>
    <mergeCell ref="D6:D7"/>
    <mergeCell ref="F6:H6"/>
    <mergeCell ref="E6:E7"/>
  </mergeCells>
  <printOptions horizontalCentered="1"/>
  <pageMargins left="0.3937007874015748" right="0.3937007874015748" top="0.5905511811023623" bottom="0.5905511811023623" header="0.5118110236220472" footer="0.5118110236220472"/>
  <pageSetup firstPageNumber="10" useFirstPageNumber="1" horizontalDpi="300" verticalDpi="300" orientation="landscape" paperSize="9" r:id="rId1"/>
  <headerFooter alignWithMargins="0">
    <oddFooter>&amp;CStrona &amp;P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8" topLeftCell="BM9" activePane="bottomLeft" state="frozen"/>
      <selection pane="topLeft" activeCell="A4" sqref="A4:I28"/>
      <selection pane="bottomLeft" activeCell="D2" sqref="D2:E2"/>
    </sheetView>
  </sheetViews>
  <sheetFormatPr defaultColWidth="9.140625" defaultRowHeight="12.75"/>
  <cols>
    <col min="1" max="1" width="8.57421875" style="1" customWidth="1"/>
    <col min="2" max="2" width="9.8515625" style="2" customWidth="1"/>
    <col min="3" max="3" width="50.7109375" style="1" customWidth="1"/>
    <col min="4" max="5" width="11.421875" style="1" customWidth="1"/>
    <col min="6" max="16384" width="9.140625" style="1" customWidth="1"/>
  </cols>
  <sheetData>
    <row r="1" spans="1:5" ht="12.75">
      <c r="A1" s="165"/>
      <c r="B1" s="166"/>
      <c r="C1" s="43" t="s">
        <v>24</v>
      </c>
      <c r="D1" s="265" t="s">
        <v>275</v>
      </c>
      <c r="E1" s="265"/>
    </row>
    <row r="2" spans="1:5" ht="12.75">
      <c r="A2" s="165"/>
      <c r="B2" s="166"/>
      <c r="C2" s="43" t="s">
        <v>25</v>
      </c>
      <c r="D2" s="265" t="s">
        <v>276</v>
      </c>
      <c r="E2" s="265"/>
    </row>
    <row r="3" spans="1:5" ht="12.75">
      <c r="A3" s="165"/>
      <c r="B3" s="166"/>
      <c r="C3" s="165"/>
      <c r="D3" s="43"/>
      <c r="E3" s="167"/>
    </row>
    <row r="4" spans="1:5" ht="30" customHeight="1">
      <c r="A4" s="326" t="s">
        <v>13</v>
      </c>
      <c r="B4" s="326"/>
      <c r="C4" s="326"/>
      <c r="D4" s="326"/>
      <c r="E4" s="326"/>
    </row>
    <row r="5" spans="1:5" ht="12.75">
      <c r="A5" s="165"/>
      <c r="B5" s="166"/>
      <c r="C5" s="165"/>
      <c r="D5" s="165"/>
      <c r="E5" s="165"/>
    </row>
    <row r="6" spans="1:5" ht="30" customHeight="1">
      <c r="A6" s="7" t="s">
        <v>0</v>
      </c>
      <c r="B6" s="7" t="s">
        <v>1</v>
      </c>
      <c r="C6" s="7" t="s">
        <v>2</v>
      </c>
      <c r="D6" s="7" t="s">
        <v>23</v>
      </c>
      <c r="E6" s="7" t="s">
        <v>22</v>
      </c>
    </row>
    <row r="7" spans="1:5" ht="11.25" customHeight="1">
      <c r="A7" s="168"/>
      <c r="B7" s="168"/>
      <c r="C7" s="168"/>
      <c r="D7" s="168"/>
      <c r="E7" s="168"/>
    </row>
    <row r="8" spans="1:5" ht="30" customHeight="1">
      <c r="A8" s="327" t="s">
        <v>3</v>
      </c>
      <c r="B8" s="327"/>
      <c r="C8" s="327"/>
      <c r="D8" s="14">
        <f>D10+D13+D25+D32+D37</f>
        <v>570460</v>
      </c>
      <c r="E8" s="14">
        <f>E10+E13+E25+E32+E37</f>
        <v>570460</v>
      </c>
    </row>
    <row r="9" spans="1:6" ht="11.25" customHeight="1">
      <c r="A9" s="169"/>
      <c r="B9" s="169"/>
      <c r="C9" s="169"/>
      <c r="D9" s="170"/>
      <c r="E9" s="170"/>
      <c r="F9" s="6"/>
    </row>
    <row r="10" spans="1:5" ht="30" customHeight="1">
      <c r="A10" s="313">
        <v>700</v>
      </c>
      <c r="B10" s="311" t="s">
        <v>14</v>
      </c>
      <c r="C10" s="312"/>
      <c r="D10" s="316">
        <v>13772</v>
      </c>
      <c r="E10" s="15">
        <f>E11</f>
        <v>13772</v>
      </c>
    </row>
    <row r="11" spans="1:5" ht="15.75" customHeight="1">
      <c r="A11" s="314"/>
      <c r="B11" s="319">
        <v>70005</v>
      </c>
      <c r="C11" s="9" t="s">
        <v>4</v>
      </c>
      <c r="D11" s="317"/>
      <c r="E11" s="16">
        <v>13772</v>
      </c>
    </row>
    <row r="12" spans="1:5" ht="15.75" customHeight="1">
      <c r="A12" s="315"/>
      <c r="B12" s="320"/>
      <c r="C12" s="10" t="s">
        <v>16</v>
      </c>
      <c r="D12" s="318"/>
      <c r="E12" s="17">
        <v>13772</v>
      </c>
    </row>
    <row r="13" spans="1:5" ht="30" customHeight="1">
      <c r="A13" s="313">
        <v>710</v>
      </c>
      <c r="B13" s="311" t="s">
        <v>15</v>
      </c>
      <c r="C13" s="312"/>
      <c r="D13" s="316">
        <v>249575</v>
      </c>
      <c r="E13" s="15">
        <f>E14+E17+E20+E22</f>
        <v>249575</v>
      </c>
    </row>
    <row r="14" spans="1:5" ht="15.75" customHeight="1">
      <c r="A14" s="314"/>
      <c r="B14" s="319">
        <v>71012</v>
      </c>
      <c r="C14" s="9" t="s">
        <v>5</v>
      </c>
      <c r="D14" s="317"/>
      <c r="E14" s="16">
        <f>E15</f>
        <v>13958</v>
      </c>
    </row>
    <row r="15" spans="1:5" ht="15.75" customHeight="1">
      <c r="A15" s="314"/>
      <c r="B15" s="319"/>
      <c r="C15" s="11" t="s">
        <v>16</v>
      </c>
      <c r="D15" s="317"/>
      <c r="E15" s="16">
        <v>13958</v>
      </c>
    </row>
    <row r="16" spans="1:5" ht="15.75" customHeight="1">
      <c r="A16" s="314"/>
      <c r="B16" s="319"/>
      <c r="C16" s="11" t="s">
        <v>6</v>
      </c>
      <c r="D16" s="317"/>
      <c r="E16" s="16">
        <v>13958</v>
      </c>
    </row>
    <row r="17" spans="1:5" ht="15.75" customHeight="1">
      <c r="A17" s="314"/>
      <c r="B17" s="319">
        <v>71013</v>
      </c>
      <c r="C17" s="9" t="s">
        <v>7</v>
      </c>
      <c r="D17" s="317"/>
      <c r="E17" s="16">
        <f>E18</f>
        <v>40547</v>
      </c>
    </row>
    <row r="18" spans="1:5" ht="15.75" customHeight="1">
      <c r="A18" s="314"/>
      <c r="B18" s="319"/>
      <c r="C18" s="11" t="s">
        <v>16</v>
      </c>
      <c r="D18" s="317"/>
      <c r="E18" s="16">
        <v>40547</v>
      </c>
    </row>
    <row r="19" spans="1:5" ht="15.75" customHeight="1">
      <c r="A19" s="314"/>
      <c r="B19" s="319"/>
      <c r="C19" s="11" t="s">
        <v>6</v>
      </c>
      <c r="D19" s="317"/>
      <c r="E19" s="16">
        <v>40547</v>
      </c>
    </row>
    <row r="20" spans="1:5" ht="15.75" customHeight="1">
      <c r="A20" s="314"/>
      <c r="B20" s="319">
        <v>71014</v>
      </c>
      <c r="C20" s="9" t="s">
        <v>8</v>
      </c>
      <c r="D20" s="317"/>
      <c r="E20" s="16">
        <v>2710</v>
      </c>
    </row>
    <row r="21" spans="1:5" ht="15.75" customHeight="1">
      <c r="A21" s="314"/>
      <c r="B21" s="319"/>
      <c r="C21" s="11" t="s">
        <v>16</v>
      </c>
      <c r="D21" s="317"/>
      <c r="E21" s="16">
        <v>2710</v>
      </c>
    </row>
    <row r="22" spans="1:5" ht="15.75" customHeight="1">
      <c r="A22" s="314"/>
      <c r="B22" s="319">
        <v>71015</v>
      </c>
      <c r="C22" s="9" t="s">
        <v>9</v>
      </c>
      <c r="D22" s="317"/>
      <c r="E22" s="16">
        <f>E23</f>
        <v>192360</v>
      </c>
    </row>
    <row r="23" spans="1:6" ht="15.75" customHeight="1">
      <c r="A23" s="314"/>
      <c r="B23" s="319"/>
      <c r="C23" s="11" t="s">
        <v>16</v>
      </c>
      <c r="D23" s="317"/>
      <c r="E23" s="16">
        <v>192360</v>
      </c>
      <c r="F23" s="3"/>
    </row>
    <row r="24" spans="1:5" ht="15.75" customHeight="1">
      <c r="A24" s="315"/>
      <c r="B24" s="320"/>
      <c r="C24" s="10" t="s">
        <v>6</v>
      </c>
      <c r="D24" s="318"/>
      <c r="E24" s="17">
        <v>162659</v>
      </c>
    </row>
    <row r="25" spans="1:5" ht="30" customHeight="1">
      <c r="A25" s="313">
        <v>750</v>
      </c>
      <c r="B25" s="311" t="s">
        <v>17</v>
      </c>
      <c r="C25" s="312"/>
      <c r="D25" s="323">
        <v>212323</v>
      </c>
      <c r="E25" s="15">
        <f>E26+E29</f>
        <v>212323</v>
      </c>
    </row>
    <row r="26" spans="1:5" ht="15.75" customHeight="1">
      <c r="A26" s="314"/>
      <c r="B26" s="321">
        <v>75011</v>
      </c>
      <c r="C26" s="12" t="s">
        <v>10</v>
      </c>
      <c r="D26" s="324"/>
      <c r="E26" s="18">
        <f>E27</f>
        <v>187323</v>
      </c>
    </row>
    <row r="27" spans="1:5" ht="15.75" customHeight="1">
      <c r="A27" s="314"/>
      <c r="B27" s="321"/>
      <c r="C27" s="11" t="s">
        <v>16</v>
      </c>
      <c r="D27" s="324"/>
      <c r="E27" s="18">
        <v>187323</v>
      </c>
    </row>
    <row r="28" spans="1:5" ht="15.75" customHeight="1">
      <c r="A28" s="314"/>
      <c r="B28" s="321"/>
      <c r="C28" s="11" t="s">
        <v>6</v>
      </c>
      <c r="D28" s="324"/>
      <c r="E28" s="18">
        <v>187323</v>
      </c>
    </row>
    <row r="29" spans="1:5" ht="15.75" customHeight="1">
      <c r="A29" s="314"/>
      <c r="B29" s="321">
        <v>75045</v>
      </c>
      <c r="C29" s="12" t="s">
        <v>11</v>
      </c>
      <c r="D29" s="324"/>
      <c r="E29" s="18">
        <f>E30</f>
        <v>25000</v>
      </c>
    </row>
    <row r="30" spans="1:5" ht="15.75" customHeight="1">
      <c r="A30" s="314"/>
      <c r="B30" s="321"/>
      <c r="C30" s="11" t="s">
        <v>16</v>
      </c>
      <c r="D30" s="324"/>
      <c r="E30" s="18">
        <v>25000</v>
      </c>
    </row>
    <row r="31" spans="1:5" ht="15.75" customHeight="1">
      <c r="A31" s="315"/>
      <c r="B31" s="322"/>
      <c r="C31" s="10" t="s">
        <v>6</v>
      </c>
      <c r="D31" s="325"/>
      <c r="E31" s="19">
        <v>9000</v>
      </c>
    </row>
    <row r="32" spans="1:5" ht="30" customHeight="1">
      <c r="A32" s="313">
        <v>754</v>
      </c>
      <c r="B32" s="311" t="s">
        <v>18</v>
      </c>
      <c r="C32" s="312"/>
      <c r="D32" s="316">
        <v>81560</v>
      </c>
      <c r="E32" s="15">
        <f>E33</f>
        <v>81560</v>
      </c>
    </row>
    <row r="33" spans="1:5" ht="15.75" customHeight="1">
      <c r="A33" s="314"/>
      <c r="B33" s="319">
        <v>75414</v>
      </c>
      <c r="C33" s="13" t="s">
        <v>12</v>
      </c>
      <c r="D33" s="317"/>
      <c r="E33" s="16">
        <f>E34</f>
        <v>81560</v>
      </c>
    </row>
    <row r="34" spans="1:5" ht="15.75" customHeight="1">
      <c r="A34" s="314"/>
      <c r="B34" s="319"/>
      <c r="C34" s="11" t="s">
        <v>16</v>
      </c>
      <c r="D34" s="317"/>
      <c r="E34" s="16">
        <v>81560</v>
      </c>
    </row>
    <row r="35" spans="1:5" ht="15.75" customHeight="1">
      <c r="A35" s="314"/>
      <c r="B35" s="319"/>
      <c r="C35" s="11" t="s">
        <v>6</v>
      </c>
      <c r="D35" s="317"/>
      <c r="E35" s="16">
        <v>30416</v>
      </c>
    </row>
    <row r="36" spans="1:5" ht="15.75" customHeight="1">
      <c r="A36" s="315"/>
      <c r="B36" s="320"/>
      <c r="C36" s="10" t="s">
        <v>19</v>
      </c>
      <c r="D36" s="318"/>
      <c r="E36" s="17">
        <v>51144</v>
      </c>
    </row>
    <row r="37" spans="1:5" ht="30" customHeight="1">
      <c r="A37" s="313">
        <v>851</v>
      </c>
      <c r="B37" s="311" t="s">
        <v>20</v>
      </c>
      <c r="C37" s="312"/>
      <c r="D37" s="323">
        <v>13230</v>
      </c>
      <c r="E37" s="15">
        <f>E38</f>
        <v>13230</v>
      </c>
    </row>
    <row r="38" spans="1:5" ht="30" customHeight="1">
      <c r="A38" s="314"/>
      <c r="B38" s="321">
        <v>85156</v>
      </c>
      <c r="C38" s="12" t="s">
        <v>21</v>
      </c>
      <c r="D38" s="324"/>
      <c r="E38" s="18">
        <v>13230</v>
      </c>
    </row>
    <row r="39" spans="1:5" ht="15.75" customHeight="1">
      <c r="A39" s="315"/>
      <c r="B39" s="322"/>
      <c r="C39" s="10" t="s">
        <v>16</v>
      </c>
      <c r="D39" s="325"/>
      <c r="E39" s="19">
        <v>13230</v>
      </c>
    </row>
    <row r="40" spans="1:5" ht="12.75">
      <c r="A40" s="4"/>
      <c r="B40" s="4"/>
      <c r="C40" s="5"/>
      <c r="D40" s="8"/>
      <c r="E40" s="8"/>
    </row>
    <row r="41" spans="1:5" ht="12.75">
      <c r="A41" s="4"/>
      <c r="B41" s="4"/>
      <c r="C41" s="5"/>
      <c r="D41" s="8"/>
      <c r="E41" s="8"/>
    </row>
    <row r="42" spans="1:5" ht="12.75">
      <c r="A42" s="4"/>
      <c r="B42" s="4"/>
      <c r="C42" s="5"/>
      <c r="D42" s="5"/>
      <c r="E42" s="5"/>
    </row>
    <row r="43" spans="1:5" ht="12.75">
      <c r="A43" s="4"/>
      <c r="B43" s="4"/>
      <c r="C43" s="5"/>
      <c r="D43" s="5"/>
      <c r="E43" s="5"/>
    </row>
    <row r="44" spans="1:5" ht="12.75">
      <c r="A44" s="4"/>
      <c r="B44" s="4"/>
      <c r="C44" s="5"/>
      <c r="D44" s="5"/>
      <c r="E44" s="5"/>
    </row>
    <row r="45" spans="1:5" ht="12.75">
      <c r="A45" s="4"/>
      <c r="B45" s="4"/>
      <c r="C45" s="5"/>
      <c r="D45" s="5"/>
      <c r="E45" s="5"/>
    </row>
    <row r="46" spans="1:5" ht="12.75">
      <c r="A46" s="4"/>
      <c r="B46" s="4"/>
      <c r="C46" s="5"/>
      <c r="D46" s="5"/>
      <c r="E46" s="5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</sheetData>
  <mergeCells count="28">
    <mergeCell ref="B37:C37"/>
    <mergeCell ref="B33:B36"/>
    <mergeCell ref="B38:B39"/>
    <mergeCell ref="D1:E1"/>
    <mergeCell ref="D2:E2"/>
    <mergeCell ref="A4:E4"/>
    <mergeCell ref="A8:C8"/>
    <mergeCell ref="B10:C10"/>
    <mergeCell ref="A37:A39"/>
    <mergeCell ref="D37:D39"/>
    <mergeCell ref="A13:A24"/>
    <mergeCell ref="D13:D24"/>
    <mergeCell ref="A25:A31"/>
    <mergeCell ref="D25:D31"/>
    <mergeCell ref="B13:C13"/>
    <mergeCell ref="B14:B16"/>
    <mergeCell ref="B17:B19"/>
    <mergeCell ref="B26:B28"/>
    <mergeCell ref="B32:C32"/>
    <mergeCell ref="A32:A36"/>
    <mergeCell ref="D32:D36"/>
    <mergeCell ref="A10:A12"/>
    <mergeCell ref="D10:D12"/>
    <mergeCell ref="B11:B12"/>
    <mergeCell ref="B22:B24"/>
    <mergeCell ref="B20:B21"/>
    <mergeCell ref="B29:B31"/>
    <mergeCell ref="B25:C25"/>
  </mergeCells>
  <printOptions horizontalCentered="1"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" sqref="I2:J2"/>
    </sheetView>
  </sheetViews>
  <sheetFormatPr defaultColWidth="9.140625" defaultRowHeight="12.75"/>
  <cols>
    <col min="1" max="16384" width="9.140625" style="1" customWidth="1"/>
  </cols>
  <sheetData>
    <row r="1" spans="1:10" ht="12.75">
      <c r="A1" s="165"/>
      <c r="B1" s="165"/>
      <c r="C1" s="165"/>
      <c r="D1" s="165"/>
      <c r="E1" s="165"/>
      <c r="F1" s="165"/>
      <c r="G1" s="165"/>
      <c r="H1" s="43" t="s">
        <v>149</v>
      </c>
      <c r="I1" s="265" t="s">
        <v>275</v>
      </c>
      <c r="J1" s="265"/>
    </row>
    <row r="2" spans="1:10" ht="12.75">
      <c r="A2" s="165"/>
      <c r="B2" s="165"/>
      <c r="C2" s="165"/>
      <c r="D2" s="165"/>
      <c r="E2" s="165"/>
      <c r="F2" s="165"/>
      <c r="G2" s="165"/>
      <c r="H2" s="43" t="s">
        <v>25</v>
      </c>
      <c r="I2" s="265" t="s">
        <v>276</v>
      </c>
      <c r="J2" s="265"/>
    </row>
    <row r="3" spans="1:10" ht="12.75">
      <c r="A3" s="165"/>
      <c r="B3" s="166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5"/>
      <c r="B4" s="166"/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165"/>
      <c r="B5" s="166"/>
      <c r="C5" s="165"/>
      <c r="D5" s="165"/>
      <c r="E5" s="165"/>
      <c r="F5" s="165"/>
      <c r="G5" s="165"/>
      <c r="H5" s="165"/>
      <c r="I5" s="165"/>
      <c r="J5" s="165"/>
    </row>
    <row r="6" spans="1:10" ht="12.75">
      <c r="A6" s="165"/>
      <c r="B6" s="166"/>
      <c r="C6" s="165"/>
      <c r="D6" s="165"/>
      <c r="E6" s="165"/>
      <c r="F6" s="165"/>
      <c r="G6" s="165"/>
      <c r="H6" s="165"/>
      <c r="I6" s="165"/>
      <c r="J6" s="165"/>
    </row>
    <row r="7" spans="1:10" ht="12.75">
      <c r="A7" s="165"/>
      <c r="B7" s="166"/>
      <c r="C7" s="165"/>
      <c r="D7" s="165"/>
      <c r="E7" s="165"/>
      <c r="F7" s="165"/>
      <c r="G7" s="165"/>
      <c r="H7" s="165"/>
      <c r="I7" s="165"/>
      <c r="J7" s="165"/>
    </row>
    <row r="8" spans="1:10" ht="45" customHeight="1">
      <c r="A8" s="332" t="s">
        <v>143</v>
      </c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3.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3.5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3.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3.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5" customHeight="1">
      <c r="A13" s="330" t="s">
        <v>167</v>
      </c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5" customHeight="1">
      <c r="A14" s="331" t="s">
        <v>113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5" spans="1:10" ht="1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</row>
    <row r="16" spans="1:10" ht="15" customHeight="1">
      <c r="A16" s="172"/>
      <c r="B16" s="172"/>
      <c r="C16" s="172"/>
      <c r="D16" s="328">
        <f>D24</f>
        <v>2060892</v>
      </c>
      <c r="E16" s="328"/>
      <c r="F16" s="328"/>
      <c r="G16" s="328"/>
      <c r="H16" s="172"/>
      <c r="I16" s="172"/>
      <c r="J16" s="172"/>
    </row>
    <row r="17" spans="1:10" s="6" customFormat="1" ht="15" customHeight="1">
      <c r="A17" s="173"/>
      <c r="B17" s="174"/>
      <c r="C17" s="174"/>
      <c r="D17" s="174"/>
      <c r="E17" s="174"/>
      <c r="F17" s="173"/>
      <c r="G17" s="174"/>
      <c r="H17" s="174"/>
      <c r="I17" s="174"/>
      <c r="J17" s="174"/>
    </row>
    <row r="18" spans="1:10" s="6" customFormat="1" ht="15" customHeight="1">
      <c r="A18" s="173"/>
      <c r="B18" s="174"/>
      <c r="C18" s="174"/>
      <c r="D18" s="174"/>
      <c r="E18" s="174"/>
      <c r="F18" s="173"/>
      <c r="G18" s="174"/>
      <c r="H18" s="174"/>
      <c r="I18" s="174"/>
      <c r="J18" s="174"/>
    </row>
    <row r="19" spans="1:10" s="6" customFormat="1" ht="15" customHeight="1">
      <c r="A19" s="173"/>
      <c r="B19" s="174"/>
      <c r="C19" s="174"/>
      <c r="D19" s="174"/>
      <c r="E19" s="174"/>
      <c r="F19" s="173"/>
      <c r="G19" s="174"/>
      <c r="H19" s="174"/>
      <c r="I19" s="174"/>
      <c r="J19" s="174"/>
    </row>
    <row r="20" spans="1:10" s="6" customFormat="1" ht="15" customHeight="1">
      <c r="A20" s="173"/>
      <c r="B20" s="174"/>
      <c r="C20" s="174"/>
      <c r="D20" s="174"/>
      <c r="E20" s="174"/>
      <c r="F20" s="173"/>
      <c r="G20" s="174"/>
      <c r="H20" s="174"/>
      <c r="I20" s="174"/>
      <c r="J20" s="174"/>
    </row>
    <row r="21" spans="1:10" s="6" customFormat="1" ht="15" customHeight="1">
      <c r="A21" s="330" t="s">
        <v>168</v>
      </c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s="6" customFormat="1" ht="15" customHeight="1">
      <c r="A22" s="331" t="s">
        <v>115</v>
      </c>
      <c r="B22" s="331"/>
      <c r="C22" s="331"/>
      <c r="D22" s="331"/>
      <c r="E22" s="331"/>
      <c r="F22" s="331"/>
      <c r="G22" s="331"/>
      <c r="H22" s="331"/>
      <c r="I22" s="331"/>
      <c r="J22" s="331"/>
    </row>
    <row r="23" spans="1:10" s="6" customFormat="1" ht="1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</row>
    <row r="24" spans="1:10" s="6" customFormat="1" ht="15" customHeight="1">
      <c r="A24" s="172"/>
      <c r="B24" s="172"/>
      <c r="C24" s="172"/>
      <c r="D24" s="328">
        <v>2060892</v>
      </c>
      <c r="E24" s="328"/>
      <c r="F24" s="328"/>
      <c r="G24" s="328"/>
      <c r="H24" s="172"/>
      <c r="I24" s="172"/>
      <c r="J24" s="172"/>
    </row>
    <row r="25" spans="1:10" s="6" customFormat="1" ht="1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0" s="6" customFormat="1" ht="15" customHeight="1">
      <c r="A26" s="329" t="s">
        <v>169</v>
      </c>
      <c r="B26" s="329"/>
      <c r="C26" s="329"/>
      <c r="D26" s="329"/>
      <c r="E26" s="329"/>
      <c r="F26" s="329"/>
      <c r="G26" s="329"/>
      <c r="H26" s="329"/>
      <c r="I26" s="329"/>
      <c r="J26" s="329"/>
    </row>
    <row r="27" spans="1:10" s="6" customFormat="1" ht="13.5">
      <c r="A27" s="174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s="6" customFormat="1" ht="13.5">
      <c r="A28" s="174"/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ht="13.5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ht="13.5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ht="12.75">
      <c r="A31" s="165"/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</row>
    <row r="33" spans="1:10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ht="12.75">
      <c r="A34" s="165"/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12.75">
      <c r="A35" s="165"/>
      <c r="B35" s="165"/>
      <c r="C35" s="165"/>
      <c r="D35" s="165"/>
      <c r="E35" s="165"/>
      <c r="F35" s="165"/>
      <c r="G35" s="165"/>
      <c r="H35" s="165"/>
      <c r="I35" s="165"/>
      <c r="J35" s="165"/>
    </row>
    <row r="36" spans="1:10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</row>
    <row r="38" spans="1:10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</row>
    <row r="39" spans="1:10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2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12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12.75">
      <c r="A43" s="165"/>
      <c r="B43" s="165"/>
      <c r="C43" s="165"/>
      <c r="D43" s="165"/>
      <c r="E43" s="165"/>
      <c r="F43" s="165"/>
      <c r="G43" s="165"/>
      <c r="H43" s="165"/>
      <c r="I43" s="165"/>
      <c r="J43" s="165"/>
    </row>
    <row r="44" spans="1:10" ht="12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 ht="12.75">
      <c r="A45" s="165"/>
      <c r="B45" s="165"/>
      <c r="C45" s="165"/>
      <c r="D45" s="165"/>
      <c r="E45" s="165"/>
      <c r="F45" s="165"/>
      <c r="G45" s="165"/>
      <c r="H45" s="165"/>
      <c r="I45" s="165"/>
      <c r="J45" s="165"/>
    </row>
    <row r="46" spans="1:10" ht="12.75">
      <c r="A46" s="165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2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2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2.75">
      <c r="A51" s="165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</row>
  </sheetData>
  <mergeCells count="12">
    <mergeCell ref="I1:J1"/>
    <mergeCell ref="I2:J2"/>
    <mergeCell ref="A8:J8"/>
    <mergeCell ref="A23:J23"/>
    <mergeCell ref="D24:G24"/>
    <mergeCell ref="A26:J26"/>
    <mergeCell ref="A13:J13"/>
    <mergeCell ref="A14:J14"/>
    <mergeCell ref="A15:J15"/>
    <mergeCell ref="D16:G16"/>
    <mergeCell ref="A21:J21"/>
    <mergeCell ref="A22:J22"/>
  </mergeCells>
  <printOptions/>
  <pageMargins left="0.3937007874015748" right="0.3937007874015748" top="0.7874015748031497" bottom="0.7874015748031497" header="0.5118110236220472" footer="0.5118110236220472"/>
  <pageSetup firstPageNumber="13" useFirstPageNumber="1" horizontalDpi="300" verticalDpi="3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I2" sqref="I2:J2"/>
    </sheetView>
  </sheetViews>
  <sheetFormatPr defaultColWidth="9.140625" defaultRowHeight="12.75"/>
  <cols>
    <col min="1" max="16384" width="9.140625" style="5" customWidth="1"/>
  </cols>
  <sheetData>
    <row r="1" spans="1:10" ht="12.75">
      <c r="A1" s="180"/>
      <c r="B1" s="181"/>
      <c r="C1" s="180"/>
      <c r="D1" s="180"/>
      <c r="E1" s="180"/>
      <c r="F1" s="180"/>
      <c r="G1" s="180"/>
      <c r="H1" s="43" t="s">
        <v>144</v>
      </c>
      <c r="I1" s="265" t="s">
        <v>275</v>
      </c>
      <c r="J1" s="265"/>
    </row>
    <row r="2" spans="1:10" ht="12.75">
      <c r="A2" s="180"/>
      <c r="B2" s="181"/>
      <c r="C2" s="180"/>
      <c r="D2" s="180"/>
      <c r="E2" s="180"/>
      <c r="F2" s="180"/>
      <c r="G2" s="180"/>
      <c r="H2" s="43" t="s">
        <v>25</v>
      </c>
      <c r="I2" s="265" t="s">
        <v>276</v>
      </c>
      <c r="J2" s="265"/>
    </row>
    <row r="3" spans="1:10" ht="12.75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22.5" customHeight="1">
      <c r="A8" s="337" t="s">
        <v>150</v>
      </c>
      <c r="B8" s="337"/>
      <c r="C8" s="337"/>
      <c r="D8" s="337"/>
      <c r="E8" s="337"/>
      <c r="F8" s="337"/>
      <c r="G8" s="337"/>
      <c r="H8" s="337"/>
      <c r="I8" s="337"/>
      <c r="J8" s="337"/>
    </row>
    <row r="9" spans="1:10" ht="1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15" customHeight="1">
      <c r="A13" s="334" t="s">
        <v>161</v>
      </c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 ht="1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ht="15" customHeight="1">
      <c r="A15" s="335" t="s">
        <v>164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1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5" customHeight="1">
      <c r="A17" s="184"/>
      <c r="B17" s="184"/>
      <c r="C17" s="184"/>
      <c r="D17" s="336">
        <v>144500</v>
      </c>
      <c r="E17" s="336"/>
      <c r="F17" s="336"/>
      <c r="G17" s="336"/>
      <c r="H17" s="184"/>
      <c r="I17" s="184"/>
      <c r="J17" s="184"/>
    </row>
    <row r="18" spans="1:10" ht="1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ht="1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ht="1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</row>
    <row r="22" spans="1:10" ht="1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ht="13.5">
      <c r="A23" s="184"/>
      <c r="B23" s="184"/>
      <c r="C23" s="184"/>
      <c r="D23" s="184"/>
      <c r="E23" s="184"/>
      <c r="F23" s="184"/>
      <c r="G23" s="184"/>
      <c r="H23" s="184"/>
      <c r="I23" s="184"/>
      <c r="J23" s="184"/>
    </row>
    <row r="24" spans="1:10" ht="13.5">
      <c r="A24" s="184"/>
      <c r="B24" s="184"/>
      <c r="C24" s="184"/>
      <c r="D24" s="184"/>
      <c r="E24" s="184"/>
      <c r="F24" s="184"/>
      <c r="G24" s="184"/>
      <c r="H24" s="184"/>
      <c r="I24" s="184"/>
      <c r="J24" s="184"/>
    </row>
    <row r="25" spans="1:10" ht="13.5">
      <c r="A25" s="184"/>
      <c r="B25" s="184"/>
      <c r="C25" s="184" t="s">
        <v>151</v>
      </c>
      <c r="D25" s="184" t="s">
        <v>165</v>
      </c>
      <c r="E25" s="184"/>
      <c r="F25" s="184"/>
      <c r="G25" s="333">
        <v>100000</v>
      </c>
      <c r="H25" s="333"/>
      <c r="I25" s="185"/>
      <c r="J25" s="185"/>
    </row>
    <row r="26" spans="1:10" ht="13.5">
      <c r="A26" s="184"/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0" ht="13.5">
      <c r="A27" s="184"/>
      <c r="B27" s="184"/>
      <c r="C27" s="184"/>
      <c r="D27" s="184" t="s">
        <v>166</v>
      </c>
      <c r="E27" s="184"/>
      <c r="F27" s="184"/>
      <c r="G27" s="333">
        <v>44500</v>
      </c>
      <c r="H27" s="333"/>
      <c r="I27" s="185"/>
      <c r="J27" s="185"/>
    </row>
    <row r="28" spans="1:10" ht="13.5">
      <c r="A28" s="180"/>
      <c r="B28" s="184"/>
      <c r="C28" s="184"/>
      <c r="D28" s="180"/>
      <c r="E28" s="180"/>
      <c r="F28" s="180"/>
      <c r="G28" s="180"/>
      <c r="H28" s="180"/>
      <c r="I28" s="180"/>
      <c r="J28" s="180"/>
    </row>
    <row r="29" spans="1:10" ht="13.5">
      <c r="A29" s="180"/>
      <c r="B29" s="180"/>
      <c r="C29" s="180"/>
      <c r="D29" s="180"/>
      <c r="E29" s="180"/>
      <c r="F29" s="184"/>
      <c r="G29" s="184"/>
      <c r="H29" s="180"/>
      <c r="I29" s="180"/>
      <c r="J29" s="180"/>
    </row>
    <row r="30" spans="1:10" ht="13.5">
      <c r="A30" s="180"/>
      <c r="B30" s="180"/>
      <c r="C30" s="180"/>
      <c r="D30" s="180"/>
      <c r="E30" s="180"/>
      <c r="F30" s="184"/>
      <c r="G30" s="184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ht="12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12.75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2.75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ht="12.75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ht="12.75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ht="12.75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12.75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ht="12.75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ht="12.75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ht="12.75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</sheetData>
  <mergeCells count="8">
    <mergeCell ref="I1:J1"/>
    <mergeCell ref="I2:J2"/>
    <mergeCell ref="A8:J8"/>
    <mergeCell ref="G25:H25"/>
    <mergeCell ref="G27:H27"/>
    <mergeCell ref="A13:J13"/>
    <mergeCell ref="A15:J15"/>
    <mergeCell ref="D17:G17"/>
  </mergeCells>
  <printOptions/>
  <pageMargins left="0.3937007874015748" right="0.3937007874015748" top="0.7874015748031497" bottom="0.7874015748031497" header="0.5118110236220472" footer="0.5118110236220472"/>
  <pageSetup firstPageNumber="14" useFirstPageNumber="1" horizontalDpi="300" verticalDpi="3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I2" sqref="I2:J2"/>
    </sheetView>
  </sheetViews>
  <sheetFormatPr defaultColWidth="9.140625" defaultRowHeight="12.75"/>
  <cols>
    <col min="1" max="16384" width="9.140625" style="5" customWidth="1"/>
  </cols>
  <sheetData>
    <row r="1" spans="1:10" ht="12.75" customHeight="1">
      <c r="A1" s="180" t="s">
        <v>264</v>
      </c>
      <c r="B1" s="181"/>
      <c r="C1" s="180"/>
      <c r="D1" s="180"/>
      <c r="E1" s="180"/>
      <c r="F1" s="180"/>
      <c r="G1" s="180"/>
      <c r="H1" s="43" t="s">
        <v>145</v>
      </c>
      <c r="I1" s="265" t="s">
        <v>275</v>
      </c>
      <c r="J1" s="265"/>
    </row>
    <row r="2" spans="1:10" ht="12.75" customHeight="1">
      <c r="A2" s="180"/>
      <c r="B2" s="181"/>
      <c r="C2" s="180"/>
      <c r="D2" s="180"/>
      <c r="E2" s="180"/>
      <c r="F2" s="180"/>
      <c r="G2" s="180"/>
      <c r="H2" s="43" t="s">
        <v>25</v>
      </c>
      <c r="I2" s="265" t="s">
        <v>276</v>
      </c>
      <c r="J2" s="265"/>
    </row>
    <row r="3" spans="1:10" ht="12.75" customHeight="1">
      <c r="A3" s="186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 customHeight="1">
      <c r="A4" s="186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6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6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6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22.5" customHeight="1">
      <c r="A8" s="337" t="s">
        <v>163</v>
      </c>
      <c r="B8" s="337"/>
      <c r="C8" s="337"/>
      <c r="D8" s="337"/>
      <c r="E8" s="337"/>
      <c r="F8" s="337"/>
      <c r="G8" s="337"/>
      <c r="H8" s="337"/>
      <c r="I8" s="337"/>
      <c r="J8" s="337"/>
    </row>
    <row r="9" spans="1:10" s="20" customFormat="1" ht="1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</row>
    <row r="10" spans="1:10" s="20" customFormat="1" ht="1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s="20" customFormat="1" ht="1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s="20" customFormat="1" ht="1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s="20" customFormat="1" ht="15" customHeight="1">
      <c r="A13" s="334" t="s">
        <v>159</v>
      </c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 s="20" customFormat="1" ht="1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s="20" customFormat="1" ht="15" customHeight="1">
      <c r="A15" s="341" t="s">
        <v>160</v>
      </c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0" s="20" customFormat="1" ht="1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s="20" customFormat="1" ht="15" customHeight="1">
      <c r="A17" s="184"/>
      <c r="B17" s="184"/>
      <c r="C17" s="184"/>
      <c r="D17" s="328">
        <v>1069734</v>
      </c>
      <c r="E17" s="328"/>
      <c r="F17" s="328"/>
      <c r="G17" s="328"/>
      <c r="H17" s="184"/>
      <c r="I17" s="184"/>
      <c r="J17" s="184"/>
    </row>
    <row r="18" spans="1:10" s="20" customFormat="1" ht="1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s="20" customFormat="1" ht="1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s="20" customFormat="1" ht="15" customHeight="1">
      <c r="A20" s="335" t="s">
        <v>162</v>
      </c>
      <c r="B20" s="335"/>
      <c r="C20" s="335"/>
      <c r="D20" s="335"/>
      <c r="E20" s="335"/>
      <c r="F20" s="335"/>
      <c r="G20" s="335"/>
      <c r="H20" s="335"/>
      <c r="I20" s="335"/>
      <c r="J20" s="335"/>
    </row>
    <row r="21" spans="1:10" s="20" customFormat="1" ht="1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</row>
    <row r="22" spans="1:10" s="20" customFormat="1" ht="15" customHeight="1">
      <c r="A22" s="335" t="s">
        <v>200</v>
      </c>
      <c r="B22" s="335"/>
      <c r="C22" s="335"/>
      <c r="D22" s="335"/>
      <c r="E22" s="335"/>
      <c r="F22" s="335"/>
      <c r="G22" s="335"/>
      <c r="H22" s="335"/>
      <c r="I22" s="335"/>
      <c r="J22" s="335"/>
    </row>
    <row r="23" spans="1:10" s="20" customFormat="1" ht="1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</row>
    <row r="24" spans="1:10" ht="15" customHeight="1">
      <c r="A24" s="334" t="s">
        <v>198</v>
      </c>
      <c r="B24" s="334"/>
      <c r="C24" s="334"/>
      <c r="D24" s="334"/>
      <c r="E24" s="334"/>
      <c r="F24" s="334"/>
      <c r="G24" s="334"/>
      <c r="H24" s="334"/>
      <c r="I24" s="334"/>
      <c r="J24" s="334"/>
    </row>
    <row r="25" spans="1:10" ht="1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10" ht="15" customHeight="1">
      <c r="A26" s="341" t="s">
        <v>197</v>
      </c>
      <c r="B26" s="335"/>
      <c r="C26" s="335"/>
      <c r="D26" s="335"/>
      <c r="E26" s="335"/>
      <c r="F26" s="335"/>
      <c r="G26" s="335"/>
      <c r="H26" s="335"/>
      <c r="I26" s="335"/>
      <c r="J26" s="335"/>
    </row>
    <row r="27" spans="1:10" ht="1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10" ht="15" customHeight="1">
      <c r="A28" s="184"/>
      <c r="B28" s="184"/>
      <c r="C28" s="184"/>
      <c r="D28" s="328">
        <v>2588405</v>
      </c>
      <c r="E28" s="328"/>
      <c r="F28" s="328"/>
      <c r="G28" s="328"/>
      <c r="H28" s="184"/>
      <c r="I28" s="184"/>
      <c r="J28" s="184"/>
    </row>
    <row r="29" spans="1:10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 ht="15">
      <c r="A33" s="334" t="s">
        <v>199</v>
      </c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5">
      <c r="A35" s="180"/>
      <c r="B35" s="180"/>
      <c r="C35" s="180"/>
      <c r="D35" s="339">
        <f>D17+D28</f>
        <v>3658139</v>
      </c>
      <c r="E35" s="340"/>
      <c r="F35" s="340"/>
      <c r="G35" s="340"/>
      <c r="H35" s="180"/>
      <c r="I35" s="180"/>
      <c r="J35" s="180"/>
    </row>
    <row r="36" spans="1:10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ht="12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12.75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2.75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ht="12.75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ht="12.75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ht="12.75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12.75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ht="12.75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ht="12.75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ht="12.75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</sheetData>
  <mergeCells count="13">
    <mergeCell ref="A15:J15"/>
    <mergeCell ref="D17:G17"/>
    <mergeCell ref="A20:J20"/>
    <mergeCell ref="A26:J26"/>
    <mergeCell ref="A24:J24"/>
    <mergeCell ref="I1:J1"/>
    <mergeCell ref="I2:J2"/>
    <mergeCell ref="A13:J13"/>
    <mergeCell ref="A8:J8"/>
    <mergeCell ref="A33:J33"/>
    <mergeCell ref="D35:G35"/>
    <mergeCell ref="A22:J22"/>
    <mergeCell ref="D28:G28"/>
  </mergeCells>
  <printOptions/>
  <pageMargins left="0.3937007874015748" right="0.3937007874015748" top="0.7874015748031497" bottom="0.7874015748031497" header="0.5118110236220472" footer="0.5118110236220472"/>
  <pageSetup firstPageNumber="15" useFirstPageNumber="1" horizontalDpi="300" verticalDpi="3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I2" sqref="I2:J2"/>
    </sheetView>
  </sheetViews>
  <sheetFormatPr defaultColWidth="9.140625" defaultRowHeight="12.75"/>
  <cols>
    <col min="1" max="16384" width="9.140625" style="5" customWidth="1"/>
  </cols>
  <sheetData>
    <row r="1" spans="1:10" ht="12.75">
      <c r="A1" s="180"/>
      <c r="B1" s="180"/>
      <c r="C1" s="180"/>
      <c r="D1" s="180"/>
      <c r="E1" s="180"/>
      <c r="F1" s="180"/>
      <c r="G1" s="180"/>
      <c r="H1" s="43" t="s">
        <v>146</v>
      </c>
      <c r="I1" s="265" t="s">
        <v>275</v>
      </c>
      <c r="J1" s="265"/>
    </row>
    <row r="2" spans="1:10" ht="12.75">
      <c r="A2" s="180"/>
      <c r="B2" s="180"/>
      <c r="C2" s="180"/>
      <c r="D2" s="180"/>
      <c r="E2" s="180"/>
      <c r="F2" s="180"/>
      <c r="G2" s="180"/>
      <c r="H2" s="43" t="s">
        <v>25</v>
      </c>
      <c r="I2" s="265" t="s">
        <v>276</v>
      </c>
      <c r="J2" s="265"/>
    </row>
    <row r="3" spans="1:10" ht="12.75">
      <c r="A3" s="180"/>
      <c r="B3" s="181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0"/>
      <c r="B4" s="181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180"/>
      <c r="B5" s="181"/>
      <c r="C5" s="180"/>
      <c r="D5" s="180"/>
      <c r="E5" s="180"/>
      <c r="F5" s="180"/>
      <c r="G5" s="180"/>
      <c r="H5" s="180"/>
      <c r="I5" s="180"/>
      <c r="J5" s="180"/>
    </row>
    <row r="6" spans="1:10" ht="15">
      <c r="A6" s="334" t="s">
        <v>141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5">
      <c r="A7" s="334" t="s">
        <v>142</v>
      </c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5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5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ht="15">
      <c r="A11" s="183"/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30" customHeight="1">
      <c r="A12" s="183"/>
      <c r="B12" s="180"/>
      <c r="C12" s="180"/>
      <c r="D12" s="180"/>
      <c r="E12" s="180"/>
      <c r="F12" s="180"/>
      <c r="G12" s="347" t="s">
        <v>177</v>
      </c>
      <c r="H12" s="347"/>
      <c r="I12" s="347" t="s">
        <v>178</v>
      </c>
      <c r="J12" s="347"/>
    </row>
    <row r="13" spans="1:10" ht="15">
      <c r="A13" s="183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30" customHeight="1">
      <c r="A14" s="349" t="s">
        <v>171</v>
      </c>
      <c r="B14" s="349"/>
      <c r="C14" s="349"/>
      <c r="D14" s="349"/>
      <c r="E14" s="349"/>
      <c r="F14" s="349"/>
      <c r="G14" s="350">
        <f>G15</f>
        <v>1600000</v>
      </c>
      <c r="H14" s="350"/>
      <c r="I14" s="350">
        <f>I15</f>
        <v>1600000</v>
      </c>
      <c r="J14" s="350"/>
    </row>
    <row r="15" spans="1:10" ht="15" customHeight="1">
      <c r="A15" s="353" t="s">
        <v>173</v>
      </c>
      <c r="B15" s="354"/>
      <c r="C15" s="354"/>
      <c r="D15" s="354"/>
      <c r="E15" s="354"/>
      <c r="F15" s="355"/>
      <c r="G15" s="348">
        <f>G16</f>
        <v>1600000</v>
      </c>
      <c r="H15" s="348"/>
      <c r="I15" s="348">
        <f>I17</f>
        <v>1600000</v>
      </c>
      <c r="J15" s="348"/>
    </row>
    <row r="16" spans="1:10" ht="45" customHeight="1">
      <c r="A16" s="351" t="s">
        <v>170</v>
      </c>
      <c r="B16" s="351"/>
      <c r="C16" s="351"/>
      <c r="D16" s="351"/>
      <c r="E16" s="351"/>
      <c r="F16" s="351"/>
      <c r="G16" s="352">
        <v>1600000</v>
      </c>
      <c r="H16" s="352"/>
      <c r="I16" s="352"/>
      <c r="J16" s="352"/>
    </row>
    <row r="17" spans="1:10" ht="18.75" customHeight="1">
      <c r="A17" s="357" t="s">
        <v>16</v>
      </c>
      <c r="B17" s="357"/>
      <c r="C17" s="357"/>
      <c r="D17" s="357"/>
      <c r="E17" s="357"/>
      <c r="F17" s="357"/>
      <c r="G17" s="352"/>
      <c r="H17" s="352"/>
      <c r="I17" s="352">
        <v>1600000</v>
      </c>
      <c r="J17" s="352"/>
    </row>
    <row r="18" spans="1:10" ht="18.75" customHeight="1">
      <c r="A18" s="356" t="s">
        <v>172</v>
      </c>
      <c r="B18" s="356"/>
      <c r="C18" s="356"/>
      <c r="D18" s="356"/>
      <c r="E18" s="356"/>
      <c r="F18" s="356"/>
      <c r="G18" s="352"/>
      <c r="H18" s="352"/>
      <c r="I18" s="352">
        <v>40000</v>
      </c>
      <c r="J18" s="352"/>
    </row>
    <row r="19" spans="1:10" ht="12.75">
      <c r="A19" s="188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30" customHeight="1">
      <c r="A20" s="349" t="s">
        <v>174</v>
      </c>
      <c r="B20" s="349"/>
      <c r="C20" s="349"/>
      <c r="D20" s="349"/>
      <c r="E20" s="349"/>
      <c r="F20" s="349"/>
      <c r="G20" s="350">
        <f>G21+G25</f>
        <v>719142</v>
      </c>
      <c r="H20" s="350"/>
      <c r="I20" s="350">
        <f>I21+I25</f>
        <v>719142</v>
      </c>
      <c r="J20" s="350"/>
    </row>
    <row r="21" spans="1:10" ht="15" customHeight="1">
      <c r="A21" s="353" t="s">
        <v>175</v>
      </c>
      <c r="B21" s="354"/>
      <c r="C21" s="354"/>
      <c r="D21" s="354"/>
      <c r="E21" s="354"/>
      <c r="F21" s="355"/>
      <c r="G21" s="348">
        <v>526680</v>
      </c>
      <c r="H21" s="348"/>
      <c r="I21" s="348">
        <f>I23</f>
        <v>526680</v>
      </c>
      <c r="J21" s="348"/>
    </row>
    <row r="22" spans="1:10" ht="45" customHeight="1">
      <c r="A22" s="351" t="s">
        <v>170</v>
      </c>
      <c r="B22" s="351"/>
      <c r="C22" s="351"/>
      <c r="D22" s="351"/>
      <c r="E22" s="351"/>
      <c r="F22" s="351"/>
      <c r="G22" s="352">
        <v>526680</v>
      </c>
      <c r="H22" s="352"/>
      <c r="I22" s="352"/>
      <c r="J22" s="352"/>
    </row>
    <row r="23" spans="1:10" ht="18.75" customHeight="1">
      <c r="A23" s="357" t="s">
        <v>16</v>
      </c>
      <c r="B23" s="357"/>
      <c r="C23" s="357"/>
      <c r="D23" s="357"/>
      <c r="E23" s="357"/>
      <c r="F23" s="357"/>
      <c r="G23" s="352"/>
      <c r="H23" s="352"/>
      <c r="I23" s="352">
        <v>526680</v>
      </c>
      <c r="J23" s="352"/>
    </row>
    <row r="24" spans="1:10" ht="18.75" customHeight="1">
      <c r="A24" s="356" t="s">
        <v>172</v>
      </c>
      <c r="B24" s="356"/>
      <c r="C24" s="356"/>
      <c r="D24" s="356"/>
      <c r="E24" s="356"/>
      <c r="F24" s="356"/>
      <c r="G24" s="352"/>
      <c r="H24" s="352"/>
      <c r="I24" s="352">
        <v>450000</v>
      </c>
      <c r="J24" s="352"/>
    </row>
    <row r="25" spans="1:10" ht="15" customHeight="1">
      <c r="A25" s="353" t="s">
        <v>176</v>
      </c>
      <c r="B25" s="354"/>
      <c r="C25" s="354"/>
      <c r="D25" s="354"/>
      <c r="E25" s="354"/>
      <c r="F25" s="355"/>
      <c r="G25" s="348">
        <f>G26</f>
        <v>192462</v>
      </c>
      <c r="H25" s="348"/>
      <c r="I25" s="348">
        <f>I27</f>
        <v>192462</v>
      </c>
      <c r="J25" s="348"/>
    </row>
    <row r="26" spans="1:10" ht="45" customHeight="1">
      <c r="A26" s="351" t="s">
        <v>170</v>
      </c>
      <c r="B26" s="351"/>
      <c r="C26" s="351"/>
      <c r="D26" s="351"/>
      <c r="E26" s="351"/>
      <c r="F26" s="351"/>
      <c r="G26" s="352">
        <v>192462</v>
      </c>
      <c r="H26" s="352"/>
      <c r="I26" s="352"/>
      <c r="J26" s="352"/>
    </row>
    <row r="27" spans="1:10" ht="18.75" customHeight="1">
      <c r="A27" s="357" t="s">
        <v>16</v>
      </c>
      <c r="B27" s="357"/>
      <c r="C27" s="357"/>
      <c r="D27" s="357"/>
      <c r="E27" s="357"/>
      <c r="F27" s="357"/>
      <c r="G27" s="352"/>
      <c r="H27" s="352"/>
      <c r="I27" s="352">
        <v>192462</v>
      </c>
      <c r="J27" s="352"/>
    </row>
    <row r="28" spans="1:10" ht="18.75" customHeight="1">
      <c r="A28" s="356" t="s">
        <v>172</v>
      </c>
      <c r="B28" s="356"/>
      <c r="C28" s="356"/>
      <c r="D28" s="356"/>
      <c r="E28" s="356"/>
      <c r="F28" s="356"/>
      <c r="G28" s="352">
        <v>0</v>
      </c>
      <c r="H28" s="352"/>
      <c r="I28" s="352">
        <v>0</v>
      </c>
      <c r="J28" s="352"/>
    </row>
    <row r="29" spans="1:10" ht="15" customHeight="1">
      <c r="A29" s="342" t="s">
        <v>87</v>
      </c>
      <c r="B29" s="343"/>
      <c r="C29" s="343"/>
      <c r="D29" s="343"/>
      <c r="E29" s="343"/>
      <c r="F29" s="344"/>
      <c r="G29" s="345">
        <f>G20+G14</f>
        <v>2319142</v>
      </c>
      <c r="H29" s="346"/>
      <c r="I29" s="345">
        <f>I20+I14</f>
        <v>2319142</v>
      </c>
      <c r="J29" s="346"/>
    </row>
    <row r="30" spans="1:10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</sheetData>
  <mergeCells count="51">
    <mergeCell ref="A28:F28"/>
    <mergeCell ref="G28:H28"/>
    <mergeCell ref="I28:J28"/>
    <mergeCell ref="I25:J25"/>
    <mergeCell ref="G26:H26"/>
    <mergeCell ref="I26:J26"/>
    <mergeCell ref="A27:F27"/>
    <mergeCell ref="G27:H27"/>
    <mergeCell ref="I27:J27"/>
    <mergeCell ref="A25:F25"/>
    <mergeCell ref="A26:F26"/>
    <mergeCell ref="A23:F23"/>
    <mergeCell ref="G23:H23"/>
    <mergeCell ref="G25:H25"/>
    <mergeCell ref="I23:J23"/>
    <mergeCell ref="A24:F24"/>
    <mergeCell ref="G24:H24"/>
    <mergeCell ref="I24:J24"/>
    <mergeCell ref="A21:F21"/>
    <mergeCell ref="G21:H21"/>
    <mergeCell ref="I21:J21"/>
    <mergeCell ref="A22:F22"/>
    <mergeCell ref="G22:H22"/>
    <mergeCell ref="I22:J22"/>
    <mergeCell ref="A20:F20"/>
    <mergeCell ref="G20:H20"/>
    <mergeCell ref="I20:J20"/>
    <mergeCell ref="I17:J17"/>
    <mergeCell ref="G18:H18"/>
    <mergeCell ref="I18:J18"/>
    <mergeCell ref="A18:F18"/>
    <mergeCell ref="A17:F17"/>
    <mergeCell ref="G17:H17"/>
    <mergeCell ref="G16:H16"/>
    <mergeCell ref="I16:J16"/>
    <mergeCell ref="A15:F15"/>
    <mergeCell ref="G15:H15"/>
    <mergeCell ref="I1:J1"/>
    <mergeCell ref="I2:J2"/>
    <mergeCell ref="A6:J6"/>
    <mergeCell ref="A7:J7"/>
    <mergeCell ref="A29:F29"/>
    <mergeCell ref="G29:H29"/>
    <mergeCell ref="I29:J29"/>
    <mergeCell ref="G12:H12"/>
    <mergeCell ref="I12:J12"/>
    <mergeCell ref="I15:J15"/>
    <mergeCell ref="A14:F14"/>
    <mergeCell ref="G14:H14"/>
    <mergeCell ref="I14:J14"/>
    <mergeCell ref="A16:F16"/>
  </mergeCells>
  <printOptions horizontalCentered="1"/>
  <pageMargins left="0.3937007874015748" right="0.3937007874015748" top="0.7874015748031497" bottom="0.7874015748031497" header="0.5118110236220472" footer="0.5118110236220472"/>
  <pageSetup firstPageNumber="16" useFirstPageNumber="1" horizontalDpi="300" verticalDpi="3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2" sqref="I2:J2"/>
    </sheetView>
  </sheetViews>
  <sheetFormatPr defaultColWidth="9.140625" defaultRowHeight="12.75"/>
  <cols>
    <col min="1" max="16384" width="9.140625" style="5" customWidth="1"/>
  </cols>
  <sheetData>
    <row r="1" spans="1:10" ht="12.75">
      <c r="A1" s="180"/>
      <c r="B1" s="181"/>
      <c r="C1" s="180"/>
      <c r="D1" s="180"/>
      <c r="E1" s="180"/>
      <c r="F1" s="180"/>
      <c r="G1" s="180"/>
      <c r="H1" s="43" t="s">
        <v>147</v>
      </c>
      <c r="I1" s="265" t="s">
        <v>275</v>
      </c>
      <c r="J1" s="265"/>
    </row>
    <row r="2" spans="1:10" ht="12.75">
      <c r="A2" s="180"/>
      <c r="B2" s="181"/>
      <c r="C2" s="180"/>
      <c r="D2" s="180"/>
      <c r="E2" s="180"/>
      <c r="F2" s="180"/>
      <c r="G2" s="180"/>
      <c r="H2" s="43" t="s">
        <v>25</v>
      </c>
      <c r="I2" s="265" t="s">
        <v>276</v>
      </c>
      <c r="J2" s="265"/>
    </row>
    <row r="3" spans="1:10" ht="12.75">
      <c r="A3" s="180"/>
      <c r="B3" s="181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0"/>
      <c r="B4" s="181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180"/>
      <c r="B5" s="181"/>
      <c r="C5" s="180"/>
      <c r="D5" s="180"/>
      <c r="E5" s="180"/>
      <c r="F5" s="180"/>
      <c r="G5" s="180"/>
      <c r="H5" s="180"/>
      <c r="I5" s="180"/>
      <c r="J5" s="180"/>
    </row>
    <row r="6" spans="1:10" ht="15">
      <c r="A6" s="334" t="s">
        <v>158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7.25">
      <c r="A7" s="182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7.25">
      <c r="A8" s="182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7.25">
      <c r="A9" s="182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7.25">
      <c r="A10" s="182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31.5" customHeight="1">
      <c r="A11" s="358" t="s">
        <v>138</v>
      </c>
      <c r="B11" s="358"/>
      <c r="C11" s="358"/>
      <c r="D11" s="358"/>
      <c r="E11" s="358"/>
      <c r="F11" s="358"/>
      <c r="G11" s="358"/>
      <c r="H11" s="358"/>
      <c r="I11" s="358"/>
      <c r="J11" s="358"/>
    </row>
    <row r="12" spans="1:10" ht="33.75" customHeight="1">
      <c r="A12" s="358" t="s">
        <v>179</v>
      </c>
      <c r="B12" s="358"/>
      <c r="C12" s="358"/>
      <c r="D12" s="358" t="s">
        <v>139</v>
      </c>
      <c r="E12" s="358"/>
      <c r="F12" s="358" t="s">
        <v>140</v>
      </c>
      <c r="G12" s="358"/>
      <c r="H12" s="358" t="s">
        <v>180</v>
      </c>
      <c r="I12" s="358"/>
      <c r="J12" s="358"/>
    </row>
    <row r="13" spans="1:10" ht="12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39" customHeight="1">
      <c r="A14" s="359" t="s">
        <v>181</v>
      </c>
      <c r="B14" s="359"/>
      <c r="C14" s="359"/>
      <c r="D14" s="359"/>
      <c r="E14" s="359"/>
      <c r="F14" s="359"/>
      <c r="G14" s="359"/>
      <c r="H14" s="359"/>
      <c r="I14" s="359"/>
      <c r="J14" s="359"/>
    </row>
    <row r="15" spans="1:10" ht="25.5" customHeight="1">
      <c r="A15" s="360">
        <v>2096</v>
      </c>
      <c r="B15" s="360"/>
      <c r="C15" s="360"/>
      <c r="D15" s="360">
        <v>48200</v>
      </c>
      <c r="E15" s="360"/>
      <c r="F15" s="360">
        <v>48200</v>
      </c>
      <c r="G15" s="360"/>
      <c r="H15" s="360">
        <v>2096</v>
      </c>
      <c r="I15" s="360"/>
      <c r="J15" s="360"/>
    </row>
    <row r="16" spans="1:10" ht="12.75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ht="12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ht="12.75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ht="12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12.75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2.75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ht="12.75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ht="12.75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ht="12.75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ht="12.75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</sheetData>
  <mergeCells count="13">
    <mergeCell ref="A14:J14"/>
    <mergeCell ref="A15:C15"/>
    <mergeCell ref="D15:E15"/>
    <mergeCell ref="F15:G15"/>
    <mergeCell ref="H15:J15"/>
    <mergeCell ref="H12:J12"/>
    <mergeCell ref="F12:G12"/>
    <mergeCell ref="D12:E12"/>
    <mergeCell ref="A12:C12"/>
    <mergeCell ref="I1:J1"/>
    <mergeCell ref="I2:J2"/>
    <mergeCell ref="A6:J6"/>
    <mergeCell ref="A11:J11"/>
  </mergeCells>
  <printOptions horizontalCentered="1"/>
  <pageMargins left="0.3937007874015748" right="0.3937007874015748" top="0.7874015748031497" bottom="0.7874015748031497" header="0.5118110236220472" footer="0.5118110236220472"/>
  <pageSetup firstPageNumber="17" useFirstPageNumber="1" horizontalDpi="300" verticalDpi="3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2" sqref="I2:J2"/>
    </sheetView>
  </sheetViews>
  <sheetFormatPr defaultColWidth="9.140625" defaultRowHeight="12.75"/>
  <cols>
    <col min="1" max="3" width="9.140625" style="5" customWidth="1"/>
    <col min="4" max="9" width="8.7109375" style="5" customWidth="1"/>
    <col min="10" max="10" width="14.421875" style="5" customWidth="1"/>
    <col min="11" max="16384" width="9.140625" style="5" customWidth="1"/>
  </cols>
  <sheetData>
    <row r="1" spans="1:10" ht="12.75">
      <c r="A1" s="180"/>
      <c r="B1" s="181"/>
      <c r="C1" s="180"/>
      <c r="D1" s="180"/>
      <c r="E1" s="180"/>
      <c r="F1" s="180"/>
      <c r="G1" s="180"/>
      <c r="H1" s="43" t="s">
        <v>148</v>
      </c>
      <c r="I1" s="265" t="s">
        <v>275</v>
      </c>
      <c r="J1" s="265"/>
    </row>
    <row r="2" spans="1:10" ht="12.75">
      <c r="A2" s="180"/>
      <c r="B2" s="181"/>
      <c r="C2" s="180"/>
      <c r="D2" s="180"/>
      <c r="E2" s="180"/>
      <c r="F2" s="180"/>
      <c r="G2" s="180"/>
      <c r="H2" s="43" t="s">
        <v>25</v>
      </c>
      <c r="I2" s="265" t="s">
        <v>276</v>
      </c>
      <c r="J2" s="265"/>
    </row>
    <row r="3" spans="1:10" ht="12.75">
      <c r="A3" s="180"/>
      <c r="B3" s="181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0"/>
      <c r="B4" s="181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180"/>
      <c r="B5" s="181"/>
      <c r="C5" s="180"/>
      <c r="D5" s="180"/>
      <c r="E5" s="180"/>
      <c r="F5" s="180"/>
      <c r="G5" s="180"/>
      <c r="H5" s="180"/>
      <c r="I5" s="180"/>
      <c r="J5" s="180"/>
    </row>
    <row r="6" spans="1:10" ht="31.5" customHeight="1">
      <c r="A6" s="361" t="s">
        <v>182</v>
      </c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>
      <c r="A7" s="338" t="s">
        <v>183</v>
      </c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5" customHeight="1">
      <c r="A8" s="187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52.5" customHeight="1">
      <c r="A11" s="7" t="s">
        <v>0</v>
      </c>
      <c r="B11" s="7" t="s">
        <v>1</v>
      </c>
      <c r="C11" s="7" t="s">
        <v>135</v>
      </c>
      <c r="D11" s="358" t="s">
        <v>136</v>
      </c>
      <c r="E11" s="358"/>
      <c r="F11" s="358"/>
      <c r="G11" s="358"/>
      <c r="H11" s="358"/>
      <c r="I11" s="358"/>
      <c r="J11" s="7" t="s">
        <v>184</v>
      </c>
    </row>
    <row r="12" spans="1:10" ht="52.5" customHeight="1">
      <c r="A12" s="22">
        <v>700</v>
      </c>
      <c r="B12" s="22"/>
      <c r="C12" s="22"/>
      <c r="D12" s="351" t="s">
        <v>42</v>
      </c>
      <c r="E12" s="351"/>
      <c r="F12" s="351"/>
      <c r="G12" s="351"/>
      <c r="H12" s="351"/>
      <c r="I12" s="351"/>
      <c r="J12" s="21">
        <v>569000</v>
      </c>
    </row>
    <row r="13" spans="1:10" ht="52.5" customHeight="1">
      <c r="A13" s="22"/>
      <c r="B13" s="22">
        <v>70005</v>
      </c>
      <c r="C13" s="22"/>
      <c r="D13" s="351" t="s">
        <v>4</v>
      </c>
      <c r="E13" s="351"/>
      <c r="F13" s="351"/>
      <c r="G13" s="351"/>
      <c r="H13" s="351"/>
      <c r="I13" s="351"/>
      <c r="J13" s="21">
        <v>569000</v>
      </c>
    </row>
    <row r="14" spans="1:10" ht="52.5" customHeight="1">
      <c r="A14" s="22"/>
      <c r="B14" s="22"/>
      <c r="C14" s="22">
        <v>2350</v>
      </c>
      <c r="D14" s="351" t="s">
        <v>185</v>
      </c>
      <c r="E14" s="351"/>
      <c r="F14" s="351"/>
      <c r="G14" s="351"/>
      <c r="H14" s="351"/>
      <c r="I14" s="351"/>
      <c r="J14" s="21">
        <v>569000</v>
      </c>
    </row>
    <row r="15" spans="1:10" ht="52.5" customHeight="1">
      <c r="A15" s="358" t="s">
        <v>137</v>
      </c>
      <c r="B15" s="358"/>
      <c r="C15" s="358"/>
      <c r="D15" s="358"/>
      <c r="E15" s="358"/>
      <c r="F15" s="358"/>
      <c r="G15" s="358"/>
      <c r="H15" s="358"/>
      <c r="I15" s="358"/>
      <c r="J15" s="23">
        <v>569000</v>
      </c>
    </row>
    <row r="16" spans="1:10" ht="12.75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ht="12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</sheetData>
  <mergeCells count="9">
    <mergeCell ref="A15:I15"/>
    <mergeCell ref="A6:J6"/>
    <mergeCell ref="I1:J1"/>
    <mergeCell ref="I2:J2"/>
    <mergeCell ref="A7:J7"/>
    <mergeCell ref="D11:I11"/>
    <mergeCell ref="D12:I12"/>
    <mergeCell ref="D13:I13"/>
    <mergeCell ref="D14:I14"/>
  </mergeCells>
  <printOptions horizontalCentered="1"/>
  <pageMargins left="0.3937007874015748" right="0.3937007874015748" top="0.7874015748031497" bottom="0.7874015748031497" header="0.5118110236220472" footer="0.5118110236220472"/>
  <pageSetup firstPageNumber="18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Strzelec</dc:creator>
  <cp:keywords/>
  <dc:description/>
  <cp:lastModifiedBy>BRP</cp:lastModifiedBy>
  <cp:lastPrinted>2005-12-02T11:13:59Z</cp:lastPrinted>
  <dcterms:created xsi:type="dcterms:W3CDTF">2005-10-11T11:56:46Z</dcterms:created>
  <dcterms:modified xsi:type="dcterms:W3CDTF">2005-12-02T10:14:16Z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